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ORGE MORENO\OneDrive\CA\CP JORGE\PROCURADURIA 2\2025\INFORMACION FINANCIERA\"/>
    </mc:Choice>
  </mc:AlternateContent>
  <bookViews>
    <workbookView xWindow="-120" yWindow="-120" windowWidth="20730" windowHeight="11040" activeTab="6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7" l="1"/>
  <c r="C9" i="7"/>
  <c r="E9" i="7"/>
  <c r="F9" i="7"/>
  <c r="D9" i="7" l="1"/>
  <c r="G9" i="7"/>
  <c r="D65" i="6" l="1"/>
  <c r="C65" i="6"/>
  <c r="E65" i="6"/>
  <c r="C47" i="2" l="1"/>
  <c r="A2" i="25"/>
  <c r="G17" i="22"/>
  <c r="G28" i="22" s="1"/>
  <c r="F17" i="22"/>
  <c r="E17" i="22"/>
  <c r="E28" i="22" s="1"/>
  <c r="D17" i="22"/>
  <c r="C17" i="22"/>
  <c r="B17" i="22"/>
  <c r="G6" i="22"/>
  <c r="F6" i="22"/>
  <c r="E6" i="22"/>
  <c r="D6" i="22"/>
  <c r="C6" i="22"/>
  <c r="C28" i="22" s="1"/>
  <c r="B6" i="22"/>
  <c r="A2" i="22"/>
  <c r="C29" i="19"/>
  <c r="D29" i="19"/>
  <c r="E29" i="19"/>
  <c r="F29" i="19"/>
  <c r="G29" i="19"/>
  <c r="B29" i="19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F30" i="20" s="1"/>
  <c r="E20" i="20"/>
  <c r="E30" i="20" s="1"/>
  <c r="D20" i="20"/>
  <c r="C20" i="20"/>
  <c r="B20" i="20"/>
  <c r="B30" i="20" s="1"/>
  <c r="G6" i="20"/>
  <c r="F6" i="20"/>
  <c r="E6" i="20"/>
  <c r="D6" i="20"/>
  <c r="D30" i="20" s="1"/>
  <c r="C6" i="20"/>
  <c r="C30" i="20" s="1"/>
  <c r="B6" i="20"/>
  <c r="A2" i="20"/>
  <c r="G7" i="19"/>
  <c r="F7" i="19"/>
  <c r="E7" i="19"/>
  <c r="D7" i="19"/>
  <c r="C7" i="19"/>
  <c r="B7" i="19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31" i="16" s="1"/>
  <c r="B21" i="16"/>
  <c r="B7" i="16"/>
  <c r="A2" i="16"/>
  <c r="B28" i="22" l="1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19" i="8"/>
  <c r="D19" i="8"/>
  <c r="E19" i="8"/>
  <c r="E29" i="8" s="1"/>
  <c r="F19" i="8"/>
  <c r="F29" i="8" s="1"/>
  <c r="G19" i="8"/>
  <c r="B19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F150" i="7"/>
  <c r="F146" i="7"/>
  <c r="F137" i="7"/>
  <c r="F133" i="7"/>
  <c r="F123" i="7"/>
  <c r="F113" i="7"/>
  <c r="F103" i="7"/>
  <c r="F93" i="7"/>
  <c r="F85" i="7"/>
  <c r="E150" i="7"/>
  <c r="E146" i="7"/>
  <c r="E137" i="7"/>
  <c r="E84" i="7" s="1"/>
  <c r="E133" i="7"/>
  <c r="E123" i="7"/>
  <c r="E113" i="7"/>
  <c r="E103" i="7"/>
  <c r="E93" i="7"/>
  <c r="E85" i="7"/>
  <c r="D150" i="7"/>
  <c r="D146" i="7"/>
  <c r="D137" i="7"/>
  <c r="D133" i="7"/>
  <c r="D123" i="7"/>
  <c r="D113" i="7"/>
  <c r="D93" i="7"/>
  <c r="D85" i="7"/>
  <c r="C150" i="7"/>
  <c r="C146" i="7"/>
  <c r="C137" i="7"/>
  <c r="C133" i="7"/>
  <c r="C123" i="7"/>
  <c r="C113" i="7"/>
  <c r="C103" i="7"/>
  <c r="C93" i="7"/>
  <c r="C85" i="7"/>
  <c r="B150" i="7"/>
  <c r="B146" i="7"/>
  <c r="B137" i="7"/>
  <c r="B133" i="7"/>
  <c r="B123" i="7"/>
  <c r="B113" i="7"/>
  <c r="B103" i="7"/>
  <c r="B93" i="7"/>
  <c r="B85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F47" i="2" s="1"/>
  <c r="F59" i="2" s="1"/>
  <c r="F81" i="2" s="1"/>
  <c r="E19" i="2"/>
  <c r="F9" i="2"/>
  <c r="E9" i="2"/>
  <c r="E47" i="2" s="1"/>
  <c r="E59" i="2" s="1"/>
  <c r="C60" i="2"/>
  <c r="B60" i="2"/>
  <c r="C41" i="2"/>
  <c r="B41" i="2"/>
  <c r="C38" i="2"/>
  <c r="E79" i="2" l="1"/>
  <c r="E81" i="2"/>
  <c r="K20" i="4"/>
  <c r="E20" i="4"/>
  <c r="I20" i="4"/>
  <c r="C43" i="9"/>
  <c r="C77" i="9" s="1"/>
  <c r="B43" i="9"/>
  <c r="D9" i="9"/>
  <c r="E9" i="9"/>
  <c r="G9" i="9"/>
  <c r="B9" i="9"/>
  <c r="D43" i="9"/>
  <c r="D77" i="9" s="1"/>
  <c r="E43" i="9"/>
  <c r="E77" i="9" s="1"/>
  <c r="G43" i="9"/>
  <c r="G77" i="9" s="1"/>
  <c r="B29" i="8"/>
  <c r="D29" i="8"/>
  <c r="C29" i="8"/>
  <c r="G29" i="8"/>
  <c r="G123" i="7"/>
  <c r="B84" i="7"/>
  <c r="C84" i="7"/>
  <c r="G93" i="7"/>
  <c r="G133" i="7"/>
  <c r="G150" i="7"/>
  <c r="B159" i="7"/>
  <c r="D84" i="7"/>
  <c r="E159" i="7"/>
  <c r="F84" i="7"/>
  <c r="G113" i="7"/>
  <c r="G137" i="7"/>
  <c r="B41" i="6"/>
  <c r="B65" i="6"/>
  <c r="G54" i="6"/>
  <c r="D70" i="6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F159" i="7"/>
  <c r="C70" i="6"/>
  <c r="F70" i="6"/>
  <c r="G45" i="6"/>
  <c r="G65" i="6" s="1"/>
  <c r="G16" i="6"/>
  <c r="G41" i="6" s="1"/>
  <c r="G37" i="6"/>
  <c r="C159" i="7" l="1"/>
  <c r="B70" i="6"/>
  <c r="B77" i="9"/>
  <c r="F77" i="9"/>
  <c r="D159" i="7"/>
  <c r="G84" i="7"/>
  <c r="G42" i="6"/>
  <c r="G70" i="6"/>
  <c r="G159" i="7" l="1"/>
  <c r="B38" i="2"/>
  <c r="C31" i="2"/>
  <c r="B31" i="2"/>
  <c r="C25" i="2"/>
  <c r="B25" i="2"/>
  <c r="C17" i="2"/>
  <c r="B17" i="2"/>
  <c r="C9" i="2"/>
  <c r="C62" i="2" s="1"/>
  <c r="B9" i="2"/>
  <c r="B47" i="2" l="1"/>
  <c r="B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G10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<sst xmlns="http://schemas.openxmlformats.org/spreadsheetml/2006/main" count="1050" uniqueCount="608">
  <si>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</si>
  <si>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</si>
  <si>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</si>
  <si>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</si>
  <si>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</si>
  <si>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</si>
  <si>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</si>
  <si>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</si>
  <si>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</si>
  <si>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</si>
  <si>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</si>
  <si>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</si>
  <si>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</si>
  <si>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</si>
  <si>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</si>
  <si>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</si>
  <si>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</si>
  <si>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</si>
  <si>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</si>
  <si>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</si>
  <si>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</si>
  <si>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</si>
  <si>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</si>
  <si>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</si>
  <si>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</si>
  <si>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</si>
  <si>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</si>
  <si>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</si>
  <si>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</si>
  <si>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</si>
  <si>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</si>
  <si>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</si>
  <si>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</si>
  <si>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</si>
  <si>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</si>
  <si>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</si>
  <si>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</si>
  <si>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</si>
  <si>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</si>
  <si>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</si>
  <si>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</si>
  <si>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</si>
  <si>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</si>
  <si>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</si>
  <si>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</si>
  <si>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</si>
  <si>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</si>
  <si>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</si>
  <si>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</si>
  <si>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</si>
  <si>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</si>
  <si>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</si>
  <si>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</si>
  <si>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</si>
  <si>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</si>
  <si>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</si>
  <si>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</si>
  <si>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</si>
  <si>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</si>
  <si>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</si>
  <si>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</si>
  <si>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</si>
  <si>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</si>
  <si>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</si>
  <si>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</si>
  <si>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</si>
  <si>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</si>
  <si>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</si>
  <si>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</si>
  <si>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</si>
  <si>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</si>
  <si>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</si>
  <si>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</si>
  <si>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</si>
  <si>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</si>
  <si>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</si>
  <si>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</si>
  <si>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</si>
  <si>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</si>
  <si>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</si>
  <si>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</si>
  <si>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</si>
  <si>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</si>
  <si>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</si>
  <si>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</si>
  <si>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</si>
  <si>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</si>
  <si>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</si>
  <si>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</si>
  <si>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</si>
  <si>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</si>
  <si>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</si>
  <si>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</si>
  <si>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</si>
  <si>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</si>
  <si>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</si>
  <si>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</si>
  <si>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</si>
  <si>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</si>
  <si>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</si>
  <si>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</si>
  <si>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</si>
  <si>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</si>
  <si>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</si>
  <si>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</si>
  <si>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</si>
  <si>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</si>
  <si>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</si>
  <si>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</si>
  <si>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</si>
  <si>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</si>
  <si>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</si>
  <si>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</si>
  <si>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</si>
  <si>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</si>
  <si>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</si>
  <si>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</si>
  <si>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</si>
  <si>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</si>
  <si>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</si>
  <si>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</si>
  <si>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</si>
  <si>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</si>
  <si>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</si>
  <si>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</si>
  <si>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</si>
  <si>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</si>
  <si>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</si>
  <si>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</si>
  <si>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</si>
  <si>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</si>
  <si>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</si>
  <si>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</si>
  <si>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</si>
  <si>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</si>
  <si>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</si>
  <si>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</si>
  <si>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</si>
  <si>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</si>
  <si>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</si>
  <si>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</si>
  <si>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</si>
  <si>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</si>
  <si>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</si>
  <si>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</si>
  <si>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</si>
  <si>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</si>
  <si>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</si>
  <si>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</si>
  <si>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</si>
  <si>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</si>
  <si>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</si>
  <si>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</si>
  <si>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</si>
  <si>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</si>
  <si>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</si>
  <si>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</si>
  <si>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</si>
  <si>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</si>
  <si>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</si>
  <si>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</si>
  <si>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</si>
  <si>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</si>
  <si>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</si>
  <si>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</si>
  <si>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</si>
  <si>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</si>
  <si>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</si>
  <si>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</si>
  <si>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</si>
  <si>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</si>
  <si>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</si>
  <si>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</si>
  <si>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</si>
  <si>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</si>
  <si>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</si>
  <si>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</si>
  <si>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</si>
  <si>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</si>
  <si>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</si>
  <si>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</si>
  <si>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</si>
  <si>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</si>
  <si>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</si>
  <si>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</si>
  <si>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</si>
  <si>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</si>
  <si>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</si>
  <si>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</si>
  <si>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</si>
  <si>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</si>
  <si>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</si>
  <si>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</si>
  <si>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</si>
  <si>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</si>
  <si>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</si>
  <si>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</si>
  <si>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</si>
  <si>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</si>
  <si>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</si>
  <si>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</si>
  <si>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</si>
  <si>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</si>
  <si>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</si>
  <si>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</si>
  <si>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</si>
  <si>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</si>
  <si>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</si>
  <si>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</si>
  <si>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</si>
  <si>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</si>
  <si>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</si>
  <si>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</si>
  <si>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</si>
  <si>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</si>
  <si>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</si>
  <si>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</si>
  <si>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</si>
  <si>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</si>
  <si>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</si>
  <si>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</si>
  <si>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</si>
  <si>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</si>
  <si>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</si>
  <si>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</si>
  <si>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</si>
  <si>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</si>
  <si>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</si>
  <si>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</si>
  <si>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</si>
  <si>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</si>
  <si>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</si>
  <si>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</si>
  <si>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</si>
  <si>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</si>
  <si>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</si>
  <si>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</si>
  <si>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</si>
  <si>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</si>
  <si>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</si>
  <si>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</si>
  <si>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</si>
  <si>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</si>
  <si>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</si>
  <si>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</si>
  <si>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</si>
  <si>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</si>
  <si>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</si>
  <si>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</si>
  <si>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</si>
  <si>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</si>
  <si>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</si>
  <si>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</si>
  <si>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</si>
  <si>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</si>
  <si>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</si>
  <si>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</si>
  <si>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</si>
  <si>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</si>
  <si>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</si>
  <si>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</si>
  <si>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</si>
  <si>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</si>
  <si>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</si>
  <si>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</si>
  <si>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</si>
  <si>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</si>
  <si>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</si>
  <si>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</si>
  <si>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</si>
  <si>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</si>
  <si>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</si>
  <si>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</si>
  <si>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</si>
  <si>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</si>
  <si>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</si>
  <si>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</si>
  <si>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</si>
  <si>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</si>
  <si>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</si>
  <si>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</si>
  <si>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</si>
  <si>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</si>
  <si>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</si>
  <si>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</si>
  <si>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</si>
  <si>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</si>
  <si>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</si>
  <si>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</si>
  <si>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</si>
  <si>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</si>
  <si>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</si>
  <si>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</si>
  <si>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</si>
  <si>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</si>
  <si>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</si>
  <si>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</si>
  <si>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</si>
  <si>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</si>
  <si>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</si>
  <si>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</si>
  <si>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</si>
  <si>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</si>
  <si>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</si>
  <si>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</si>
  <si>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</si>
  <si>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</si>
  <si>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</si>
  <si>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</si>
  <si>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</si>
  <si>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</si>
  <si>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</si>
  <si>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</si>
  <si>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</si>
  <si>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</si>
  <si>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</si>
  <si>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</si>
  <si>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</si>
  <si>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</si>
  <si>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</si>
  <si>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</si>
  <si>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</si>
  <si>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</si>
  <si>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</si>
  <si>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</si>
  <si>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</si>
  <si>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</si>
  <si>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</si>
  <si>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</si>
  <si>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</si>
  <si>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</si>
  <si>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</si>
  <si>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</si>
  <si>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</si>
  <si>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</si>
  <si>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</si>
  <si>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</si>
  <si>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</si>
  <si>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</si>
  <si>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</si>
  <si>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</si>
  <si>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</si>
  <si>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</si>
  <si>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</si>
  <si>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</si>
  <si>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</si>
  <si>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</si>
  <si>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</si>
  <si>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</si>
  <si>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</si>
  <si>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</si>
  <si>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</si>
  <si>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</si>
  <si>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</si>
  <si>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</si>
  <si>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</si>
  <si>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</si>
  <si>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</si>
  <si>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</si>
  <si>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</si>
  <si>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</si>
  <si>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</si>
  <si>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</si>
  <si>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</si>
  <si>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</si>
  <si>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</si>
  <si>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</si>
  <si>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</si>
  <si>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</si>
  <si>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</si>
  <si>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</si>
  <si>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</si>
  <si>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</si>
  <si>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</si>
  <si>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</si>
  <si>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</si>
  <si>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</si>
  <si>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</si>
  <si>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</si>
  <si>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</si>
  <si>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</si>
  <si>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</si>
  <si>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</si>
  <si>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</si>
  <si>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</si>
  <si>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</si>
  <si>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</si>
  <si>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</si>
  <si>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</si>
  <si>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</si>
  <si>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</si>
  <si>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</si>
  <si>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</si>
  <si>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</si>
  <si>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</si>
  <si>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</si>
  <si>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</si>
  <si>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</si>
  <si>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</si>
  <si>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</si>
  <si>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</si>
  <si>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</si>
  <si>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</si>
  <si>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</si>
  <si>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</si>
  <si>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</si>
  <si>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</si>
  <si>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</si>
  <si>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</si>
  <si>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</si>
  <si>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</si>
  <si>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</si>
  <si>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</si>
  <si>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</si>
  <si>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</si>
  <si>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</si>
  <si>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</si>
  <si>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</si>
  <si>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</si>
  <si>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</si>
  <si>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</si>
  <si>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</si>
  <si>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</si>
  <si>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</si>
  <si>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</si>
  <si>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</si>
  <si>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</si>
  <si>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</si>
  <si>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</si>
  <si>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</si>
  <si>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</si>
  <si>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</si>
  <si>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</si>
  <si>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</si>
  <si>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</si>
  <si>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</si>
  <si>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</si>
  <si>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</si>
  <si>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</si>
  <si>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</si>
  <si>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</si>
  <si>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</si>
  <si>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</si>
  <si>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</si>
  <si>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</si>
  <si>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</si>
  <si>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</si>
  <si>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</si>
  <si>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</si>
  <si>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</si>
  <si>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</si>
  <si>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</si>
  <si>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</si>
  <si>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</si>
  <si>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</si>
  <si>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</si>
  <si>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</si>
  <si>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</si>
  <si>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</si>
  <si>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</si>
  <si>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</si>
  <si>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</si>
  <si>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</si>
  <si>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</si>
  <si>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</si>
  <si>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</si>
  <si>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</si>
  <si>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</si>
  <si>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</si>
  <si>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</si>
  <si>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</si>
  <si>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</si>
  <si>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</si>
  <si>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</si>
  <si>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</si>
  <si>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</si>
  <si>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</si>
  <si>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</si>
  <si>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</si>
  <si>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</si>
  <si>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</si>
  <si>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</si>
  <si>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</si>
  <si>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</si>
  <si>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</si>
  <si>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</si>
  <si>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</si>
  <si>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</si>
  <si>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</si>
  <si>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</si>
  <si>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</si>
  <si>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</si>
  <si>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</si>
  <si>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</si>
  <si>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</si>
  <si>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</si>
  <si>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</si>
  <si>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</si>
  <si>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</si>
  <si>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</si>
  <si>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</si>
  <si>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</si>
  <si>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</si>
  <si>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</si>
  <si>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</si>
  <si>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</si>
  <si>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</si>
  <si>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</si>
  <si>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</si>
  <si>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</si>
  <si>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</si>
  <si>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</si>
  <si>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</si>
  <si>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</si>
  <si>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</si>
  <si>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</si>
  <si>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</si>
  <si>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</si>
  <si>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</si>
  <si>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</si>
  <si>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</si>
  <si>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</si>
  <si>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</si>
  <si>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</si>
  <si>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</si>
  <si>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</si>
  <si>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</si>
  <si>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</si>
  <si>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</si>
  <si>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</si>
  <si>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</si>
  <si>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</si>
  <si>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</si>
  <si>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</si>
  <si>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</si>
  <si>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</si>
  <si>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</si>
  <si>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</si>
  <si>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</si>
  <si>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</si>
  <si>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</si>
  <si>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</si>
  <si>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</si>
  <si>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</si>
  <si>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</si>
  <si>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</si>
  <si>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</si>
  <si>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</si>
  <si>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</si>
  <si>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</si>
  <si>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</si>
  <si>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</si>
  <si>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</si>
  <si>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</si>
  <si>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</si>
  <si>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</si>
  <si>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</si>
  <si>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</si>
  <si>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</si>
  <si>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</si>
  <si>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</si>
  <si>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</si>
  <si>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</si>
  <si>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</si>
  <si>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</si>
  <si>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</si>
  <si>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</si>
  <si>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</si>
  <si>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</si>
  <si>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</si>
  <si>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</si>
  <si>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</si>
  <si>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</si>
  <si>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</si>
  <si>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</si>
  <si>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</si>
  <si>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</si>
  <si>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</si>
  <si>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</si>
  <si>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</si>
  <si>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Año en Cuestión
(de iniciativa de Ley) (c)</t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</si>
  <si>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</si>
  <si>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</si>
  <si>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</si>
  <si>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</si>
  <si>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</si>
  <si>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</si>
  <si>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</si>
  <si>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</si>
  <si>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</si>
  <si>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</si>
  <si>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</si>
  <si>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</si>
  <si>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</si>
  <si>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</si>
  <si>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</si>
  <si>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</si>
  <si>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</si>
  <si>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</si>
  <si>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</si>
  <si>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Procuraduría Auxiliar de Protección a Niñas,Niños y Adolescentes del Municipio de León,Guanajuato</t>
  </si>
  <si>
    <t>Al 31 de Diciembre de 2024 y al 31 de Diciembre de 2023 (b)</t>
  </si>
  <si>
    <t>NO SE TIENE DEUDA PUBLICA</t>
  </si>
  <si>
    <t>NO SE TIENEN FINANCIAMIENTOS</t>
  </si>
  <si>
    <t>NO SE TIENEN RECURSOS FEDERALES ETIQUETADOS</t>
  </si>
  <si>
    <t>Del 1 de octubre al 31 de diciembre de 2024 (b)</t>
  </si>
  <si>
    <t>Bajo protesta de decir verdad declaramos que los Estados Financieros y sus notas, son razonablemente correctos y son responsabilidad del emisor.</t>
  </si>
  <si>
    <t>NO SE TIENINFORMACION POR REVELAR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</si>
</sst>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</cellStyleXfs>
  <cellXfs count="202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0" fontId="2" fillId="0" borderId="0" xfId="0" applyFont="1"/>
    <xf numFmtId="4" fontId="21" fillId="0" borderId="14" xfId="3" applyNumberFormat="1" applyFont="1" applyBorder="1" applyAlignment="1" applyProtection="1">
      <alignment vertical="top"/>
      <protection locked="0"/>
    </xf>
    <xf numFmtId="4" fontId="22" fillId="0" borderId="14" xfId="0" applyNumberFormat="1" applyFont="1" applyBorder="1" applyProtection="1">
      <protection locked="0"/>
    </xf>
    <xf numFmtId="4" fontId="22" fillId="0" borderId="14" xfId="0" applyNumberFormat="1" applyFont="1" applyFill="1" applyBorder="1" applyProtection="1">
      <protection locked="0"/>
    </xf>
    <xf numFmtId="0" fontId="6" fillId="0" borderId="0" xfId="2" applyAlignment="1" applyProtection="1">
      <alignment horizontal="left" vertical="top" indent="1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Normal" xfId="0" builtinId="0"/>
    <cellStyle name="Normal 2" xfId="3"/>
    <cellStyle name="Normal 2 2" xfId="2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87</xdr:row>
      <xdr:rowOff>0</xdr:rowOff>
    </xdr:from>
    <xdr:to>
      <xdr:col>5</xdr:col>
      <xdr:colOff>163012</xdr:colOff>
      <xdr:row>91</xdr:row>
      <xdr:rowOff>42742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26200" y="17094200"/>
          <a:ext cx="9865812" cy="80474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787400</xdr:colOff>
      <xdr:row>43</xdr:row>
      <xdr:rowOff>101600</xdr:rowOff>
    </xdr:from>
    <xdr:to>
      <xdr:col>5</xdr:col>
      <xdr:colOff>296362</xdr:colOff>
      <xdr:row>47</xdr:row>
      <xdr:rowOff>144342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400" y="7483475"/>
          <a:ext cx="9862637" cy="80474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787400</xdr:colOff>
      <xdr:row>36</xdr:row>
      <xdr:rowOff>101600</xdr:rowOff>
    </xdr:from>
    <xdr:to>
      <xdr:col>5</xdr:col>
      <xdr:colOff>220162</xdr:colOff>
      <xdr:row>40</xdr:row>
      <xdr:rowOff>144342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400" y="7483475"/>
          <a:ext cx="9862637" cy="80474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787400</xdr:colOff>
      <xdr:row>44</xdr:row>
      <xdr:rowOff>101600</xdr:rowOff>
    </xdr:from>
    <xdr:to>
      <xdr:col>5</xdr:col>
      <xdr:colOff>401137</xdr:colOff>
      <xdr:row>48</xdr:row>
      <xdr:rowOff>144342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400" y="7483475"/>
          <a:ext cx="9862637" cy="80474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787400</xdr:colOff>
      <xdr:row>37</xdr:row>
      <xdr:rowOff>101600</xdr:rowOff>
    </xdr:from>
    <xdr:to>
      <xdr:col>5</xdr:col>
      <xdr:colOff>401137</xdr:colOff>
      <xdr:row>41</xdr:row>
      <xdr:rowOff>144342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400" y="7483475"/>
          <a:ext cx="9862637" cy="80474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787400</xdr:colOff>
      <xdr:row>73</xdr:row>
      <xdr:rowOff>101600</xdr:rowOff>
    </xdr:from>
    <xdr:to>
      <xdr:col>5</xdr:col>
      <xdr:colOff>401137</xdr:colOff>
      <xdr:row>77</xdr:row>
      <xdr:rowOff>144342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400" y="7483475"/>
          <a:ext cx="9862637" cy="8047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177800</xdr:colOff>
      <xdr:row>53</xdr:row>
      <xdr:rowOff>0</xdr:rowOff>
    </xdr:from>
    <xdr:to>
      <xdr:col>5</xdr:col>
      <xdr:colOff>1271087</xdr:colOff>
      <xdr:row>57</xdr:row>
      <xdr:rowOff>42742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800" y="11264900"/>
          <a:ext cx="9894387" cy="8047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215900</xdr:colOff>
      <xdr:row>28</xdr:row>
      <xdr:rowOff>177800</xdr:rowOff>
    </xdr:from>
    <xdr:to>
      <xdr:col>7</xdr:col>
      <xdr:colOff>251023</xdr:colOff>
      <xdr:row>33</xdr:row>
      <xdr:rowOff>177800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900" y="6172200"/>
          <a:ext cx="11681023" cy="9525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952500</xdr:colOff>
      <xdr:row>81</xdr:row>
      <xdr:rowOff>152400</xdr:rowOff>
    </xdr:from>
    <xdr:to>
      <xdr:col>4</xdr:col>
      <xdr:colOff>37129</xdr:colOff>
      <xdr:row>86</xdr:row>
      <xdr:rowOff>42742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0" y="16611600"/>
          <a:ext cx="10349529" cy="8428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82</xdr:row>
      <xdr:rowOff>152400</xdr:rowOff>
    </xdr:from>
    <xdr:to>
      <xdr:col>3</xdr:col>
      <xdr:colOff>1245687</xdr:colOff>
      <xdr:row>87</xdr:row>
      <xdr:rowOff>4642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16992600"/>
          <a:ext cx="9868987" cy="80474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355600</xdr:colOff>
      <xdr:row>166</xdr:row>
      <xdr:rowOff>12700</xdr:rowOff>
    </xdr:from>
    <xdr:to>
      <xdr:col>3</xdr:col>
      <xdr:colOff>1220287</xdr:colOff>
      <xdr:row>170</xdr:row>
      <xdr:rowOff>55442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5600" y="32092900"/>
          <a:ext cx="9894387" cy="80474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787400</xdr:colOff>
      <xdr:row>36</xdr:row>
      <xdr:rowOff>101600</xdr:rowOff>
    </xdr:from>
    <xdr:to>
      <xdr:col>6</xdr:col>
      <xdr:colOff>191587</xdr:colOff>
      <xdr:row>40</xdr:row>
      <xdr:rowOff>144342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400" y="7493000"/>
          <a:ext cx="9856287" cy="80474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787400</xdr:colOff>
      <xdr:row>84</xdr:row>
      <xdr:rowOff>101600</xdr:rowOff>
    </xdr:from>
    <xdr:to>
      <xdr:col>4</xdr:col>
      <xdr:colOff>934537</xdr:colOff>
      <xdr:row>88</xdr:row>
      <xdr:rowOff>144342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400" y="7483475"/>
          <a:ext cx="9862637" cy="80474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787400</xdr:colOff>
      <xdr:row>40</xdr:row>
      <xdr:rowOff>101600</xdr:rowOff>
    </xdr:from>
    <xdr:to>
      <xdr:col>5</xdr:col>
      <xdr:colOff>401137</xdr:colOff>
      <xdr:row>44</xdr:row>
      <xdr:rowOff>144342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400" y="7483475"/>
          <a:ext cx="9862637" cy="8047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4"/>
  <sheetViews>
    <sheetView showGridLines="0" topLeftCell="B61" zoomScale="75" zoomScaleNormal="75" workbookViewId="0">
      <selection activeCell="A82" sqref="A82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65" t="s">
        <v>0</v>
      </c>
      <c r="B1" s="166"/>
      <c r="C1" s="166"/>
      <c r="D1" s="166"/>
      <c r="E1" s="166"/>
      <c r="F1" s="167"/>
    </row>
    <row r="2" spans="1:6" ht="15" customHeight="1" x14ac:dyDescent="0.25">
      <c r="A2" s="110" t="s">
        <v>600</v>
      </c>
      <c r="B2" s="111"/>
      <c r="C2" s="111"/>
      <c r="D2" s="111"/>
      <c r="E2" s="111"/>
      <c r="F2" s="112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601</v>
      </c>
      <c r="B4" s="114"/>
      <c r="C4" s="114"/>
      <c r="D4" s="114"/>
      <c r="E4" s="114"/>
      <c r="F4" s="115"/>
    </row>
    <row r="5" spans="1:6" ht="12.95" customHeight="1" x14ac:dyDescent="0.25">
      <c r="A5" s="116" t="s">
        <v>2</v>
      </c>
      <c r="B5" s="117"/>
      <c r="C5" s="117"/>
      <c r="D5" s="117"/>
      <c r="E5" s="117"/>
      <c r="F5" s="118"/>
    </row>
    <row r="6" spans="1:6" ht="41.45" customHeight="1" x14ac:dyDescent="0.25">
      <c r="A6" s="40" t="s">
        <v>3</v>
      </c>
      <c r="B6" s="41" t="s">
        <v>594</v>
      </c>
      <c r="C6" s="1" t="s">
        <v>595</v>
      </c>
      <c r="D6" s="42" t="s">
        <v>4</v>
      </c>
      <c r="E6" s="41" t="s">
        <v>594</v>
      </c>
      <c r="F6" s="1" t="s">
        <v>595</v>
      </c>
    </row>
    <row r="7" spans="1:6" ht="12.95" customHeight="1" x14ac:dyDescent="0.25">
      <c r="A7" s="43" t="s">
        <v>5</v>
      </c>
      <c r="B7" s="44"/>
      <c r="C7" s="44"/>
      <c r="D7" s="43" t="s">
        <v>6</v>
      </c>
      <c r="E7" s="44"/>
      <c r="F7" s="44"/>
    </row>
    <row r="8" spans="1:6" x14ac:dyDescent="0.25">
      <c r="A8" s="2" t="s">
        <v>7</v>
      </c>
      <c r="B8" s="45"/>
      <c r="C8" s="45"/>
      <c r="D8" s="2" t="s">
        <v>8</v>
      </c>
      <c r="E8" s="45"/>
      <c r="F8" s="45"/>
    </row>
    <row r="9" spans="1:6" x14ac:dyDescent="0.25">
      <c r="A9" s="46" t="s">
        <v>9</v>
      </c>
      <c r="B9" s="47">
        <f>SUM(B10:B16)</f>
        <v>1069992.8500000001</v>
      </c>
      <c r="C9" s="47">
        <f>SUM(C10:C16)</f>
        <v>0</v>
      </c>
      <c r="D9" s="46" t="s">
        <v>10</v>
      </c>
      <c r="E9" s="47">
        <f>SUM(E10:E18)</f>
        <v>1046936.83</v>
      </c>
      <c r="F9" s="47">
        <f>SUM(F10:F18)</f>
        <v>0</v>
      </c>
    </row>
    <row r="10" spans="1:6" x14ac:dyDescent="0.25">
      <c r="A10" s="48" t="s">
        <v>11</v>
      </c>
      <c r="B10" s="47">
        <v>0</v>
      </c>
      <c r="C10" s="47">
        <v>0</v>
      </c>
      <c r="D10" s="48" t="s">
        <v>12</v>
      </c>
      <c r="E10" s="47">
        <v>0</v>
      </c>
      <c r="F10" s="47">
        <v>0</v>
      </c>
    </row>
    <row r="11" spans="1:6" x14ac:dyDescent="0.25">
      <c r="A11" s="48" t="s">
        <v>13</v>
      </c>
      <c r="B11" s="47">
        <v>1069992.8500000001</v>
      </c>
      <c r="C11" s="47">
        <v>0</v>
      </c>
      <c r="D11" s="48" t="s">
        <v>14</v>
      </c>
      <c r="E11" s="47">
        <v>1043800.83</v>
      </c>
      <c r="F11" s="47">
        <v>0</v>
      </c>
    </row>
    <row r="12" spans="1:6" x14ac:dyDescent="0.25">
      <c r="A12" s="48" t="s">
        <v>15</v>
      </c>
      <c r="B12" s="47">
        <v>0</v>
      </c>
      <c r="C12" s="47">
        <v>0</v>
      </c>
      <c r="D12" s="48" t="s">
        <v>16</v>
      </c>
      <c r="E12" s="47">
        <v>0</v>
      </c>
      <c r="F12" s="47">
        <v>0</v>
      </c>
    </row>
    <row r="13" spans="1:6" x14ac:dyDescent="0.25">
      <c r="A13" s="48" t="s">
        <v>17</v>
      </c>
      <c r="B13" s="47">
        <v>0</v>
      </c>
      <c r="C13" s="47">
        <v>0</v>
      </c>
      <c r="D13" s="48" t="s">
        <v>18</v>
      </c>
      <c r="E13" s="47">
        <v>0</v>
      </c>
      <c r="F13" s="47">
        <v>0</v>
      </c>
    </row>
    <row r="14" spans="1:6" x14ac:dyDescent="0.25">
      <c r="A14" s="48" t="s">
        <v>19</v>
      </c>
      <c r="B14" s="47">
        <v>0</v>
      </c>
      <c r="C14" s="47">
        <v>0</v>
      </c>
      <c r="D14" s="48" t="s">
        <v>20</v>
      </c>
      <c r="E14" s="47">
        <v>0</v>
      </c>
      <c r="F14" s="47">
        <v>0</v>
      </c>
    </row>
    <row r="15" spans="1:6" x14ac:dyDescent="0.25">
      <c r="A15" s="48" t="s">
        <v>21</v>
      </c>
      <c r="B15" s="47">
        <v>0</v>
      </c>
      <c r="C15" s="47">
        <v>0</v>
      </c>
      <c r="D15" s="48" t="s">
        <v>22</v>
      </c>
      <c r="E15" s="47">
        <v>0</v>
      </c>
      <c r="F15" s="47">
        <v>0</v>
      </c>
    </row>
    <row r="16" spans="1:6" x14ac:dyDescent="0.25">
      <c r="A16" s="48" t="s">
        <v>23</v>
      </c>
      <c r="B16" s="47">
        <v>0</v>
      </c>
      <c r="C16" s="47">
        <v>0</v>
      </c>
      <c r="D16" s="48" t="s">
        <v>24</v>
      </c>
      <c r="E16" s="47">
        <v>0</v>
      </c>
      <c r="F16" s="47">
        <v>0</v>
      </c>
    </row>
    <row r="17" spans="1:6" x14ac:dyDescent="0.25">
      <c r="A17" s="46" t="s">
        <v>25</v>
      </c>
      <c r="B17" s="47">
        <f>SUM(B18:B24)</f>
        <v>0</v>
      </c>
      <c r="C17" s="47">
        <f>SUM(C18:C24)</f>
        <v>0</v>
      </c>
      <c r="D17" s="48" t="s">
        <v>26</v>
      </c>
      <c r="E17" s="47">
        <v>0</v>
      </c>
      <c r="F17" s="47">
        <v>0</v>
      </c>
    </row>
    <row r="18" spans="1:6" x14ac:dyDescent="0.25">
      <c r="A18" s="48" t="s">
        <v>27</v>
      </c>
      <c r="B18" s="47">
        <v>0</v>
      </c>
      <c r="C18" s="47">
        <v>0</v>
      </c>
      <c r="D18" s="48" t="s">
        <v>28</v>
      </c>
      <c r="E18" s="47">
        <v>3136</v>
      </c>
      <c r="F18" s="47">
        <v>0</v>
      </c>
    </row>
    <row r="19" spans="1:6" x14ac:dyDescent="0.25">
      <c r="A19" s="48" t="s">
        <v>29</v>
      </c>
      <c r="B19" s="47">
        <v>0</v>
      </c>
      <c r="C19" s="47">
        <v>0</v>
      </c>
      <c r="D19" s="46" t="s">
        <v>30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31</v>
      </c>
      <c r="B20" s="47">
        <v>0</v>
      </c>
      <c r="C20" s="47">
        <v>0</v>
      </c>
      <c r="D20" s="48" t="s">
        <v>32</v>
      </c>
      <c r="E20" s="47">
        <v>0</v>
      </c>
      <c r="F20" s="47">
        <v>0</v>
      </c>
    </row>
    <row r="21" spans="1:6" x14ac:dyDescent="0.25">
      <c r="A21" s="48" t="s">
        <v>33</v>
      </c>
      <c r="B21" s="47">
        <v>0</v>
      </c>
      <c r="C21" s="47">
        <v>0</v>
      </c>
      <c r="D21" s="48" t="s">
        <v>34</v>
      </c>
      <c r="E21" s="47">
        <v>0</v>
      </c>
      <c r="F21" s="47">
        <v>0</v>
      </c>
    </row>
    <row r="22" spans="1:6" x14ac:dyDescent="0.25">
      <c r="A22" s="48" t="s">
        <v>35</v>
      </c>
      <c r="B22" s="47">
        <v>0</v>
      </c>
      <c r="C22" s="47">
        <v>0</v>
      </c>
      <c r="D22" s="48" t="s">
        <v>36</v>
      </c>
      <c r="E22" s="47">
        <v>0</v>
      </c>
      <c r="F22" s="47">
        <v>0</v>
      </c>
    </row>
    <row r="23" spans="1:6" x14ac:dyDescent="0.25">
      <c r="A23" s="48" t="s">
        <v>37</v>
      </c>
      <c r="B23" s="47">
        <v>0</v>
      </c>
      <c r="C23" s="47">
        <v>0</v>
      </c>
      <c r="D23" s="46" t="s">
        <v>38</v>
      </c>
      <c r="E23" s="47">
        <f>E24+E25</f>
        <v>0</v>
      </c>
      <c r="F23" s="47">
        <f>F24+F25</f>
        <v>0</v>
      </c>
    </row>
    <row r="24" spans="1:6" x14ac:dyDescent="0.25">
      <c r="A24" s="48" t="s">
        <v>39</v>
      </c>
      <c r="B24" s="47">
        <v>0</v>
      </c>
      <c r="C24" s="47">
        <v>0</v>
      </c>
      <c r="D24" s="48" t="s">
        <v>40</v>
      </c>
      <c r="E24" s="47">
        <v>0</v>
      </c>
      <c r="F24" s="47">
        <v>0</v>
      </c>
    </row>
    <row r="25" spans="1:6" x14ac:dyDescent="0.25">
      <c r="A25" s="46" t="s">
        <v>41</v>
      </c>
      <c r="B25" s="47">
        <f>SUM(B26:B30)</f>
        <v>0</v>
      </c>
      <c r="C25" s="47">
        <f>SUM(C26:C30)</f>
        <v>0</v>
      </c>
      <c r="D25" s="48" t="s">
        <v>42</v>
      </c>
      <c r="E25" s="47">
        <v>0</v>
      </c>
      <c r="F25" s="47">
        <v>0</v>
      </c>
    </row>
    <row r="26" spans="1:6" x14ac:dyDescent="0.25">
      <c r="A26" s="48" t="s">
        <v>43</v>
      </c>
      <c r="B26" s="47">
        <v>0</v>
      </c>
      <c r="C26" s="47">
        <v>0</v>
      </c>
      <c r="D26" s="46" t="s">
        <v>44</v>
      </c>
      <c r="E26" s="47">
        <v>0</v>
      </c>
      <c r="F26" s="47">
        <v>0</v>
      </c>
    </row>
    <row r="27" spans="1:6" x14ac:dyDescent="0.25">
      <c r="A27" s="48" t="s">
        <v>45</v>
      </c>
      <c r="B27" s="47">
        <v>0</v>
      </c>
      <c r="C27" s="47">
        <v>0</v>
      </c>
      <c r="D27" s="46" t="s">
        <v>46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47</v>
      </c>
      <c r="B28" s="47">
        <v>0</v>
      </c>
      <c r="C28" s="47">
        <v>0</v>
      </c>
      <c r="D28" s="48" t="s">
        <v>48</v>
      </c>
      <c r="E28" s="47">
        <v>0</v>
      </c>
      <c r="F28" s="47">
        <v>0</v>
      </c>
    </row>
    <row r="29" spans="1:6" x14ac:dyDescent="0.25">
      <c r="A29" s="48" t="s">
        <v>49</v>
      </c>
      <c r="B29" s="47">
        <v>0</v>
      </c>
      <c r="C29" s="47">
        <v>0</v>
      </c>
      <c r="D29" s="48" t="s">
        <v>50</v>
      </c>
      <c r="E29" s="47">
        <v>0</v>
      </c>
      <c r="F29" s="47">
        <v>0</v>
      </c>
    </row>
    <row r="30" spans="1:6" x14ac:dyDescent="0.25">
      <c r="A30" s="48" t="s">
        <v>51</v>
      </c>
      <c r="B30" s="47">
        <v>0</v>
      </c>
      <c r="C30" s="47">
        <v>0</v>
      </c>
      <c r="D30" s="48" t="s">
        <v>52</v>
      </c>
      <c r="E30" s="47">
        <v>0</v>
      </c>
      <c r="F30" s="47">
        <v>0</v>
      </c>
    </row>
    <row r="31" spans="1:6" x14ac:dyDescent="0.25">
      <c r="A31" s="46" t="s">
        <v>53</v>
      </c>
      <c r="B31" s="47">
        <f>SUM(B32:B36)</f>
        <v>0</v>
      </c>
      <c r="C31" s="47">
        <f>SUM(C32:C36)</f>
        <v>0</v>
      </c>
      <c r="D31" s="46" t="s">
        <v>54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55</v>
      </c>
      <c r="B32" s="47">
        <v>0</v>
      </c>
      <c r="C32" s="47">
        <v>0</v>
      </c>
      <c r="D32" s="48" t="s">
        <v>56</v>
      </c>
      <c r="E32" s="47">
        <v>0</v>
      </c>
      <c r="F32" s="47">
        <v>0</v>
      </c>
    </row>
    <row r="33" spans="1:6" ht="14.45" customHeight="1" x14ac:dyDescent="0.25">
      <c r="A33" s="48" t="s">
        <v>57</v>
      </c>
      <c r="B33" s="47">
        <v>0</v>
      </c>
      <c r="C33" s="47">
        <v>0</v>
      </c>
      <c r="D33" s="48" t="s">
        <v>58</v>
      </c>
      <c r="E33" s="47">
        <v>0</v>
      </c>
      <c r="F33" s="47">
        <v>0</v>
      </c>
    </row>
    <row r="34" spans="1:6" ht="14.45" customHeight="1" x14ac:dyDescent="0.25">
      <c r="A34" s="48" t="s">
        <v>59</v>
      </c>
      <c r="B34" s="47">
        <v>0</v>
      </c>
      <c r="C34" s="47">
        <v>0</v>
      </c>
      <c r="D34" s="48" t="s">
        <v>60</v>
      </c>
      <c r="E34" s="47">
        <v>0</v>
      </c>
      <c r="F34" s="47">
        <v>0</v>
      </c>
    </row>
    <row r="35" spans="1:6" ht="14.45" customHeight="1" x14ac:dyDescent="0.25">
      <c r="A35" s="48" t="s">
        <v>61</v>
      </c>
      <c r="B35" s="47">
        <v>0</v>
      </c>
      <c r="C35" s="47">
        <v>0</v>
      </c>
      <c r="D35" s="48" t="s">
        <v>62</v>
      </c>
      <c r="E35" s="47">
        <v>0</v>
      </c>
      <c r="F35" s="47">
        <v>0</v>
      </c>
    </row>
    <row r="36" spans="1:6" ht="14.45" customHeight="1" x14ac:dyDescent="0.25">
      <c r="A36" s="48" t="s">
        <v>63</v>
      </c>
      <c r="B36" s="47">
        <v>0</v>
      </c>
      <c r="C36" s="47">
        <v>0</v>
      </c>
      <c r="D36" s="48" t="s">
        <v>64</v>
      </c>
      <c r="E36" s="47">
        <v>0</v>
      </c>
      <c r="F36" s="47">
        <v>0</v>
      </c>
    </row>
    <row r="37" spans="1:6" ht="14.45" customHeight="1" x14ac:dyDescent="0.25">
      <c r="A37" s="46" t="s">
        <v>65</v>
      </c>
      <c r="B37" s="47">
        <v>0</v>
      </c>
      <c r="C37" s="47">
        <v>0</v>
      </c>
      <c r="D37" s="48" t="s">
        <v>66</v>
      </c>
      <c r="E37" s="47">
        <v>0</v>
      </c>
      <c r="F37" s="47">
        <v>0</v>
      </c>
    </row>
    <row r="38" spans="1:6" x14ac:dyDescent="0.25">
      <c r="A38" s="46" t="s">
        <v>67</v>
      </c>
      <c r="B38" s="47">
        <f>SUM(B39:B40)</f>
        <v>0</v>
      </c>
      <c r="C38" s="47">
        <f>SUM(C39:C40)</f>
        <v>0</v>
      </c>
      <c r="D38" s="46" t="s">
        <v>68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69</v>
      </c>
      <c r="B39" s="47">
        <v>0</v>
      </c>
      <c r="C39" s="47">
        <v>0</v>
      </c>
      <c r="D39" s="48" t="s">
        <v>70</v>
      </c>
      <c r="E39" s="47">
        <v>0</v>
      </c>
      <c r="F39" s="47">
        <v>0</v>
      </c>
    </row>
    <row r="40" spans="1:6" x14ac:dyDescent="0.25">
      <c r="A40" s="48" t="s">
        <v>71</v>
      </c>
      <c r="B40" s="47">
        <v>0</v>
      </c>
      <c r="C40" s="47">
        <v>0</v>
      </c>
      <c r="D40" s="48" t="s">
        <v>72</v>
      </c>
      <c r="E40" s="47">
        <v>0</v>
      </c>
      <c r="F40" s="47">
        <v>0</v>
      </c>
    </row>
    <row r="41" spans="1:6" x14ac:dyDescent="0.25">
      <c r="A41" s="46" t="s">
        <v>73</v>
      </c>
      <c r="B41" s="47">
        <f>SUM(B42:B45)</f>
        <v>0</v>
      </c>
      <c r="C41" s="47">
        <f>SUM(C42:C45)</f>
        <v>0</v>
      </c>
      <c r="D41" s="48" t="s">
        <v>74</v>
      </c>
      <c r="E41" s="47">
        <v>0</v>
      </c>
      <c r="F41" s="47">
        <v>0</v>
      </c>
    </row>
    <row r="42" spans="1:6" x14ac:dyDescent="0.25">
      <c r="A42" s="48" t="s">
        <v>75</v>
      </c>
      <c r="B42" s="47">
        <v>0</v>
      </c>
      <c r="C42" s="47">
        <v>0</v>
      </c>
      <c r="D42" s="46" t="s">
        <v>76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77</v>
      </c>
      <c r="B43" s="47">
        <v>0</v>
      </c>
      <c r="C43" s="47">
        <v>0</v>
      </c>
      <c r="D43" s="48" t="s">
        <v>78</v>
      </c>
      <c r="E43" s="47">
        <v>0</v>
      </c>
      <c r="F43" s="47">
        <v>0</v>
      </c>
    </row>
    <row r="44" spans="1:6" x14ac:dyDescent="0.25">
      <c r="A44" s="48" t="s">
        <v>79</v>
      </c>
      <c r="B44" s="47">
        <v>0</v>
      </c>
      <c r="C44" s="47">
        <v>0</v>
      </c>
      <c r="D44" s="48" t="s">
        <v>80</v>
      </c>
      <c r="E44" s="47">
        <v>0</v>
      </c>
      <c r="F44" s="47">
        <v>0</v>
      </c>
    </row>
    <row r="45" spans="1:6" x14ac:dyDescent="0.25">
      <c r="A45" s="48" t="s">
        <v>81</v>
      </c>
      <c r="B45" s="47">
        <v>0</v>
      </c>
      <c r="C45" s="47">
        <v>0</v>
      </c>
      <c r="D45" s="48" t="s">
        <v>82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83</v>
      </c>
      <c r="B47" s="4">
        <f>B9+B17+B25+B31+B37+B38+B41</f>
        <v>1069992.8500000001</v>
      </c>
      <c r="C47" s="4">
        <f>C9+C17+C25+C31+C37+C38+C41</f>
        <v>0</v>
      </c>
      <c r="D47" s="2" t="s">
        <v>84</v>
      </c>
      <c r="E47" s="4">
        <f>E9+E19+E23+E26+E27+E31+E38+E42</f>
        <v>1046936.83</v>
      </c>
      <c r="F47" s="4">
        <f>F9+F19+F23+F26+F27+F31+F38+F42</f>
        <v>0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85</v>
      </c>
      <c r="B49" s="49"/>
      <c r="C49" s="49"/>
      <c r="D49" s="2" t="s">
        <v>86</v>
      </c>
      <c r="E49" s="49"/>
      <c r="F49" s="49"/>
    </row>
    <row r="50" spans="1:6" x14ac:dyDescent="0.25">
      <c r="A50" s="46" t="s">
        <v>87</v>
      </c>
      <c r="B50" s="47">
        <v>0</v>
      </c>
      <c r="C50" s="47">
        <v>0</v>
      </c>
      <c r="D50" s="46" t="s">
        <v>88</v>
      </c>
      <c r="E50" s="47">
        <v>0</v>
      </c>
      <c r="F50" s="47">
        <v>0</v>
      </c>
    </row>
    <row r="51" spans="1:6" x14ac:dyDescent="0.25">
      <c r="A51" s="46" t="s">
        <v>89</v>
      </c>
      <c r="B51" s="47">
        <v>0</v>
      </c>
      <c r="C51" s="47">
        <v>0</v>
      </c>
      <c r="D51" s="46" t="s">
        <v>90</v>
      </c>
      <c r="E51" s="47">
        <v>0</v>
      </c>
      <c r="F51" s="47">
        <v>0</v>
      </c>
    </row>
    <row r="52" spans="1:6" x14ac:dyDescent="0.25">
      <c r="A52" s="46" t="s">
        <v>91</v>
      </c>
      <c r="B52" s="47">
        <v>0</v>
      </c>
      <c r="C52" s="47">
        <v>0</v>
      </c>
      <c r="D52" s="46" t="s">
        <v>92</v>
      </c>
      <c r="E52" s="47">
        <v>0</v>
      </c>
      <c r="F52" s="47">
        <v>0</v>
      </c>
    </row>
    <row r="53" spans="1:6" x14ac:dyDescent="0.25">
      <c r="A53" s="46" t="s">
        <v>93</v>
      </c>
      <c r="B53" s="47">
        <v>571721.3600000001</v>
      </c>
      <c r="C53" s="47">
        <v>0</v>
      </c>
      <c r="D53" s="46" t="s">
        <v>94</v>
      </c>
      <c r="E53" s="47">
        <v>0</v>
      </c>
      <c r="F53" s="47">
        <v>0</v>
      </c>
    </row>
    <row r="54" spans="1:6" x14ac:dyDescent="0.25">
      <c r="A54" s="46" t="s">
        <v>95</v>
      </c>
      <c r="B54" s="47">
        <v>255200</v>
      </c>
      <c r="C54" s="47">
        <v>0</v>
      </c>
      <c r="D54" s="46" t="s">
        <v>96</v>
      </c>
      <c r="E54" s="47">
        <v>0</v>
      </c>
      <c r="F54" s="47">
        <v>0</v>
      </c>
    </row>
    <row r="55" spans="1:6" x14ac:dyDescent="0.25">
      <c r="A55" s="46" t="s">
        <v>97</v>
      </c>
      <c r="B55" s="47">
        <v>0</v>
      </c>
      <c r="C55" s="47">
        <v>0</v>
      </c>
      <c r="D55" s="50" t="s">
        <v>98</v>
      </c>
      <c r="E55" s="47">
        <v>0</v>
      </c>
      <c r="F55" s="47">
        <v>0</v>
      </c>
    </row>
    <row r="56" spans="1:6" x14ac:dyDescent="0.25">
      <c r="A56" s="46" t="s">
        <v>99</v>
      </c>
      <c r="B56" s="47">
        <v>0</v>
      </c>
      <c r="C56" s="47">
        <v>0</v>
      </c>
      <c r="D56" s="45"/>
      <c r="E56" s="49"/>
      <c r="F56" s="49"/>
    </row>
    <row r="57" spans="1:6" x14ac:dyDescent="0.25">
      <c r="A57" s="46" t="s">
        <v>100</v>
      </c>
      <c r="B57" s="47">
        <v>0</v>
      </c>
      <c r="C57" s="47">
        <v>0</v>
      </c>
      <c r="D57" s="2" t="s">
        <v>101</v>
      </c>
      <c r="E57" s="4">
        <f>SUM(E50:E55)</f>
        <v>0</v>
      </c>
      <c r="F57" s="4">
        <f>SUM(F50:F55)</f>
        <v>0</v>
      </c>
    </row>
    <row r="58" spans="1:6" x14ac:dyDescent="0.25">
      <c r="A58" s="46" t="s">
        <v>102</v>
      </c>
      <c r="B58" s="47">
        <v>0</v>
      </c>
      <c r="C58" s="47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103</v>
      </c>
      <c r="E59" s="4">
        <f>E47+E57</f>
        <v>1046936.83</v>
      </c>
      <c r="F59" s="4">
        <f>F47+F57</f>
        <v>0</v>
      </c>
    </row>
    <row r="60" spans="1:6" x14ac:dyDescent="0.25">
      <c r="A60" s="3" t="s">
        <v>104</v>
      </c>
      <c r="B60" s="4">
        <f>SUM(B50:B58)</f>
        <v>826921.3600000001</v>
      </c>
      <c r="C60" s="4">
        <f>SUM(C50:C58)</f>
        <v>0</v>
      </c>
      <c r="D60" s="45"/>
      <c r="E60" s="49"/>
      <c r="F60" s="49"/>
    </row>
    <row r="61" spans="1:6" x14ac:dyDescent="0.25">
      <c r="A61" s="45"/>
      <c r="B61" s="49"/>
      <c r="C61" s="49"/>
      <c r="D61" s="51" t="s">
        <v>105</v>
      </c>
      <c r="E61" s="49"/>
      <c r="F61" s="49"/>
    </row>
    <row r="62" spans="1:6" x14ac:dyDescent="0.25">
      <c r="A62" s="3" t="s">
        <v>106</v>
      </c>
      <c r="B62" s="4">
        <f>SUM(B47+B60)</f>
        <v>1896914.2100000002</v>
      </c>
      <c r="C62" s="4">
        <f>SUM(C47+C60)</f>
        <v>0</v>
      </c>
      <c r="D62" s="45"/>
      <c r="E62" s="49"/>
      <c r="F62" s="49"/>
    </row>
    <row r="63" spans="1:6" x14ac:dyDescent="0.25">
      <c r="A63" s="45"/>
      <c r="B63" s="45"/>
      <c r="C63" s="45"/>
      <c r="D63" s="52" t="s">
        <v>107</v>
      </c>
      <c r="E63" s="47">
        <f>SUM(E64:E66)</f>
        <v>0</v>
      </c>
      <c r="F63" s="47">
        <f>SUM(F64:F66)</f>
        <v>0</v>
      </c>
    </row>
    <row r="64" spans="1:6" x14ac:dyDescent="0.25">
      <c r="A64" s="45"/>
      <c r="B64" s="45"/>
      <c r="C64" s="45"/>
      <c r="D64" s="46" t="s">
        <v>108</v>
      </c>
      <c r="E64" s="47">
        <v>0</v>
      </c>
      <c r="F64" s="47">
        <v>0</v>
      </c>
    </row>
    <row r="65" spans="1:6" x14ac:dyDescent="0.25">
      <c r="A65" s="45"/>
      <c r="B65" s="45"/>
      <c r="C65" s="45"/>
      <c r="D65" s="50" t="s">
        <v>109</v>
      </c>
      <c r="E65" s="47">
        <v>0</v>
      </c>
      <c r="F65" s="47">
        <v>0</v>
      </c>
    </row>
    <row r="66" spans="1:6" x14ac:dyDescent="0.25">
      <c r="A66" s="45"/>
      <c r="B66" s="45"/>
      <c r="C66" s="45"/>
      <c r="D66" s="46" t="s">
        <v>110</v>
      </c>
      <c r="E66" s="47">
        <v>0</v>
      </c>
      <c r="F66" s="47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111</v>
      </c>
      <c r="E68" s="47">
        <f>SUM(E69:E73)</f>
        <v>849977.38000000082</v>
      </c>
      <c r="F68" s="47">
        <f>SUM(F69:F73)</f>
        <v>0</v>
      </c>
    </row>
    <row r="69" spans="1:6" x14ac:dyDescent="0.25">
      <c r="A69" s="53"/>
      <c r="B69" s="45"/>
      <c r="C69" s="45"/>
      <c r="D69" s="46" t="s">
        <v>112</v>
      </c>
      <c r="E69" s="47">
        <v>849977.38000000082</v>
      </c>
      <c r="F69" s="47">
        <v>0</v>
      </c>
    </row>
    <row r="70" spans="1:6" x14ac:dyDescent="0.25">
      <c r="A70" s="53"/>
      <c r="B70" s="45"/>
      <c r="C70" s="45"/>
      <c r="D70" s="46" t="s">
        <v>113</v>
      </c>
      <c r="E70" s="47">
        <v>0</v>
      </c>
      <c r="F70" s="47">
        <v>0</v>
      </c>
    </row>
    <row r="71" spans="1:6" x14ac:dyDescent="0.25">
      <c r="A71" s="53"/>
      <c r="B71" s="45"/>
      <c r="C71" s="45"/>
      <c r="D71" s="46" t="s">
        <v>114</v>
      </c>
      <c r="E71" s="47">
        <v>0</v>
      </c>
      <c r="F71" s="47">
        <v>0</v>
      </c>
    </row>
    <row r="72" spans="1:6" x14ac:dyDescent="0.25">
      <c r="A72" s="53"/>
      <c r="B72" s="45"/>
      <c r="C72" s="45"/>
      <c r="D72" s="46" t="s">
        <v>115</v>
      </c>
      <c r="E72" s="47">
        <v>0</v>
      </c>
      <c r="F72" s="47">
        <v>0</v>
      </c>
    </row>
    <row r="73" spans="1:6" x14ac:dyDescent="0.25">
      <c r="A73" s="53"/>
      <c r="B73" s="45"/>
      <c r="C73" s="45"/>
      <c r="D73" s="46" t="s">
        <v>116</v>
      </c>
      <c r="E73" s="47">
        <v>0</v>
      </c>
      <c r="F73" s="47">
        <v>0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117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118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119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120</v>
      </c>
      <c r="E79" s="4">
        <f>E63+E68+E75</f>
        <v>849977.38000000082</v>
      </c>
      <c r="F79" s="4">
        <f>F63+F68+F75</f>
        <v>0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121</v>
      </c>
      <c r="E81" s="4">
        <f>E59+E79</f>
        <v>1896914.2100000009</v>
      </c>
      <c r="F81" s="4">
        <f>F59+F79</f>
        <v>0</v>
      </c>
    </row>
    <row r="82" spans="1:6" x14ac:dyDescent="0.25">
      <c r="A82" s="54"/>
      <c r="B82" s="55"/>
      <c r="C82" s="55"/>
      <c r="D82" s="55"/>
      <c r="E82" s="56"/>
      <c r="F82" s="56"/>
    </row>
    <row r="84" spans="1:6" x14ac:dyDescent="0.25">
      <c r="B84" s="164" t="s">
        <v>606</v>
      </c>
    </row>
  </sheetData>
  <mergeCells count="1">
    <mergeCell ref="A1:F1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E50:F81 E9:F45 B9:C62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10 E9:F10 B48:C52 B32:C46 B47 B25:C30 C24 E70:F81 F69 B12:C23 C11 B55:C62 C53:C54 E12:F17 F11 E19:F68 F18" unlockedFormula="1"/>
    <ignoredError sqref="B31:C31" formulaRange="1" unlocked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40"/>
  <sheetViews>
    <sheetView showGridLines="0" zoomScale="75" zoomScaleNormal="75" workbookViewId="0">
      <selection activeCell="A3" sqref="A3:G3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4" t="s">
        <v>447</v>
      </c>
      <c r="B1" s="166"/>
      <c r="C1" s="166"/>
      <c r="D1" s="166"/>
      <c r="E1" s="166"/>
      <c r="F1" s="166"/>
      <c r="G1" s="167"/>
    </row>
    <row r="2" spans="1:7" x14ac:dyDescent="0.25">
      <c r="A2" s="186" t="str">
        <f>'Formato 1'!A2</f>
        <v>Procuraduría Auxiliar de Protección a Niñas,Niños y Adolescentes del Municipio de León,Guanajuato</v>
      </c>
      <c r="B2" s="187"/>
      <c r="C2" s="187"/>
      <c r="D2" s="187"/>
      <c r="E2" s="187"/>
      <c r="F2" s="187"/>
      <c r="G2" s="188"/>
    </row>
    <row r="3" spans="1:7" x14ac:dyDescent="0.25">
      <c r="A3" s="183" t="s">
        <v>448</v>
      </c>
      <c r="B3" s="184"/>
      <c r="C3" s="184"/>
      <c r="D3" s="184"/>
      <c r="E3" s="184"/>
      <c r="F3" s="184"/>
      <c r="G3" s="185"/>
    </row>
    <row r="4" spans="1:7" x14ac:dyDescent="0.25">
      <c r="A4" s="183" t="s">
        <v>2</v>
      </c>
      <c r="B4" s="184"/>
      <c r="C4" s="184"/>
      <c r="D4" s="184"/>
      <c r="E4" s="184"/>
      <c r="F4" s="184"/>
      <c r="G4" s="185"/>
    </row>
    <row r="5" spans="1:7" x14ac:dyDescent="0.25">
      <c r="A5" s="177" t="s">
        <v>449</v>
      </c>
      <c r="B5" s="178"/>
      <c r="C5" s="178"/>
      <c r="D5" s="178"/>
      <c r="E5" s="178"/>
      <c r="F5" s="178"/>
      <c r="G5" s="179"/>
    </row>
    <row r="6" spans="1:7" ht="30" x14ac:dyDescent="0.25">
      <c r="A6" s="139" t="s">
        <v>579</v>
      </c>
      <c r="B6" s="7" t="s">
        <v>580</v>
      </c>
      <c r="C6" s="33" t="s">
        <v>558</v>
      </c>
      <c r="D6" s="33" t="s">
        <v>559</v>
      </c>
      <c r="E6" s="33" t="s">
        <v>560</v>
      </c>
      <c r="F6" s="33" t="s">
        <v>561</v>
      </c>
      <c r="G6" s="33" t="s">
        <v>562</v>
      </c>
    </row>
    <row r="7" spans="1:7" ht="15.75" customHeight="1" x14ac:dyDescent="0.25">
      <c r="A7" s="26" t="s">
        <v>563</v>
      </c>
      <c r="B7" s="119">
        <f>SUM(B8:B19)</f>
        <v>0</v>
      </c>
      <c r="C7" s="119">
        <f t="shared" ref="C7:G7" si="0">SUM(C8:C19)</f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564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565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487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488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566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567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491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492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568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494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58" t="s">
        <v>569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570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578</v>
      </c>
      <c r="B20" s="75"/>
      <c r="C20" s="75"/>
      <c r="D20" s="75"/>
      <c r="E20" s="75"/>
      <c r="F20" s="75"/>
      <c r="G20" s="75"/>
    </row>
    <row r="21" spans="1:7" x14ac:dyDescent="0.25">
      <c r="A21" s="3" t="s">
        <v>571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572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573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499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500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574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578</v>
      </c>
      <c r="B27" s="76"/>
      <c r="C27" s="76"/>
      <c r="D27" s="76"/>
      <c r="E27" s="76"/>
      <c r="F27" s="76"/>
      <c r="G27" s="76"/>
    </row>
    <row r="28" spans="1:7" x14ac:dyDescent="0.25">
      <c r="A28" s="3" t="s">
        <v>575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576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578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577</v>
      </c>
      <c r="B31" s="119">
        <f>B21+B7+B28</f>
        <v>0</v>
      </c>
      <c r="C31" s="119">
        <f t="shared" ref="C31:G31" si="3">C21+C7+C28</f>
        <v>0</v>
      </c>
      <c r="D31" s="119">
        <f t="shared" si="3"/>
        <v>0</v>
      </c>
      <c r="E31" s="119">
        <f t="shared" si="3"/>
        <v>0</v>
      </c>
      <c r="F31" s="119">
        <f t="shared" si="3"/>
        <v>0</v>
      </c>
      <c r="G31" s="119">
        <f t="shared" si="3"/>
        <v>0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291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464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293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504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  <row r="39" spans="1:7" x14ac:dyDescent="0.25">
      <c r="A39" t="s">
        <v>607</v>
      </c>
    </row>
    <row r="40" spans="1:7" x14ac:dyDescent="0.25">
      <c r="A40" s="164" t="s">
        <v>606</v>
      </c>
      <c r="B40" s="16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31" unlocked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3"/>
  <sheetViews>
    <sheetView showGridLines="0" zoomScale="75" zoomScaleNormal="75" workbookViewId="0">
      <selection activeCell="A4" sqref="A4:G4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4" t="s">
        <v>466</v>
      </c>
      <c r="B1" s="166"/>
      <c r="C1" s="166"/>
      <c r="D1" s="166"/>
      <c r="E1" s="166"/>
      <c r="F1" s="166"/>
      <c r="G1" s="167"/>
    </row>
    <row r="2" spans="1:7" x14ac:dyDescent="0.25">
      <c r="A2" s="186" t="str">
        <f>'Formato 1'!A2</f>
        <v>Procuraduría Auxiliar de Protección a Niñas,Niños y Adolescentes del Municipio de León,Guanajuato</v>
      </c>
      <c r="B2" s="187"/>
      <c r="C2" s="187"/>
      <c r="D2" s="187"/>
      <c r="E2" s="187"/>
      <c r="F2" s="187"/>
      <c r="G2" s="188"/>
    </row>
    <row r="3" spans="1:7" x14ac:dyDescent="0.25">
      <c r="A3" s="183" t="s">
        <v>467</v>
      </c>
      <c r="B3" s="184"/>
      <c r="C3" s="184"/>
      <c r="D3" s="184"/>
      <c r="E3" s="184"/>
      <c r="F3" s="184"/>
      <c r="G3" s="185"/>
    </row>
    <row r="4" spans="1:7" x14ac:dyDescent="0.25">
      <c r="A4" s="183" t="s">
        <v>2</v>
      </c>
      <c r="B4" s="184"/>
      <c r="C4" s="184"/>
      <c r="D4" s="184"/>
      <c r="E4" s="184"/>
      <c r="F4" s="184"/>
      <c r="G4" s="185"/>
    </row>
    <row r="5" spans="1:7" x14ac:dyDescent="0.25">
      <c r="A5" s="177" t="s">
        <v>449</v>
      </c>
      <c r="B5" s="178"/>
      <c r="C5" s="178"/>
      <c r="D5" s="178"/>
      <c r="E5" s="178"/>
      <c r="F5" s="178"/>
      <c r="G5" s="179"/>
    </row>
    <row r="6" spans="1:7" ht="30" x14ac:dyDescent="0.25">
      <c r="A6" s="139" t="s">
        <v>579</v>
      </c>
      <c r="B6" s="7" t="s">
        <v>580</v>
      </c>
      <c r="C6" s="33" t="s">
        <v>558</v>
      </c>
      <c r="D6" s="33" t="s">
        <v>559</v>
      </c>
      <c r="E6" s="33" t="s">
        <v>560</v>
      </c>
      <c r="F6" s="33" t="s">
        <v>561</v>
      </c>
      <c r="G6" s="33" t="s">
        <v>562</v>
      </c>
    </row>
    <row r="7" spans="1:7" ht="15.75" customHeight="1" x14ac:dyDescent="0.25">
      <c r="A7" s="26" t="s">
        <v>469</v>
      </c>
      <c r="B7" s="119">
        <f t="shared" ref="B7:G7" si="0">SUM(B8:B16)</f>
        <v>0</v>
      </c>
      <c r="C7" s="119">
        <f t="shared" si="0"/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581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582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472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473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583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475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476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477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479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25">
      <c r="A19" s="58" t="s">
        <v>581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582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473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583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475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476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480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478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578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481</v>
      </c>
      <c r="B29" s="119">
        <f>B18+B7</f>
        <v>0</v>
      </c>
      <c r="C29" s="119">
        <f t="shared" ref="C29:G29" si="2">C18+C7</f>
        <v>0</v>
      </c>
      <c r="D29" s="119">
        <f t="shared" si="2"/>
        <v>0</v>
      </c>
      <c r="E29" s="119">
        <f t="shared" si="2"/>
        <v>0</v>
      </c>
      <c r="F29" s="119">
        <f t="shared" si="2"/>
        <v>0</v>
      </c>
      <c r="G29" s="119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2" spans="1:7" x14ac:dyDescent="0.25">
      <c r="A32" t="s">
        <v>607</v>
      </c>
    </row>
    <row r="33" spans="1:2" x14ac:dyDescent="0.25">
      <c r="A33" s="164" t="s">
        <v>606</v>
      </c>
      <c r="B33" s="16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6 B27:G28 B18:G26 B29:G29" unlockedFormula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41"/>
  <sheetViews>
    <sheetView showGridLines="0" zoomScale="75" zoomScaleNormal="75" workbookViewId="0">
      <selection activeCell="A13" sqref="A1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4" t="s">
        <v>482</v>
      </c>
      <c r="B1" s="166"/>
      <c r="C1" s="166"/>
      <c r="D1" s="166"/>
      <c r="E1" s="166"/>
      <c r="F1" s="166"/>
      <c r="G1" s="167"/>
    </row>
    <row r="2" spans="1:7" x14ac:dyDescent="0.25">
      <c r="A2" s="186" t="str">
        <f>'Formato 1'!A2</f>
        <v>Procuraduría Auxiliar de Protección a Niñas,Niños y Adolescentes del Municipio de León,Guanajuato</v>
      </c>
      <c r="B2" s="187"/>
      <c r="C2" s="187"/>
      <c r="D2" s="187"/>
      <c r="E2" s="187"/>
      <c r="F2" s="187"/>
      <c r="G2" s="188"/>
    </row>
    <row r="3" spans="1:7" x14ac:dyDescent="0.25">
      <c r="A3" s="183" t="s">
        <v>483</v>
      </c>
      <c r="B3" s="184"/>
      <c r="C3" s="184"/>
      <c r="D3" s="184"/>
      <c r="E3" s="184"/>
      <c r="F3" s="184"/>
      <c r="G3" s="185"/>
    </row>
    <row r="4" spans="1:7" x14ac:dyDescent="0.25">
      <c r="A4" s="183" t="s">
        <v>2</v>
      </c>
      <c r="B4" s="184"/>
      <c r="C4" s="184"/>
      <c r="D4" s="184"/>
      <c r="E4" s="184"/>
      <c r="F4" s="184"/>
      <c r="G4" s="185"/>
    </row>
    <row r="5" spans="1:7" ht="30" x14ac:dyDescent="0.25">
      <c r="A5" s="139" t="s">
        <v>450</v>
      </c>
      <c r="B5" s="7" t="s">
        <v>584</v>
      </c>
      <c r="C5" s="33" t="s">
        <v>585</v>
      </c>
      <c r="D5" s="33" t="s">
        <v>586</v>
      </c>
      <c r="E5" s="33" t="s">
        <v>587</v>
      </c>
      <c r="F5" s="33" t="s">
        <v>588</v>
      </c>
      <c r="G5" s="33" t="s">
        <v>589</v>
      </c>
    </row>
    <row r="6" spans="1:7" ht="15.75" customHeight="1" x14ac:dyDescent="0.25">
      <c r="A6" s="26" t="s">
        <v>452</v>
      </c>
      <c r="B6" s="119">
        <f>SUM(B7:B18)</f>
        <v>0</v>
      </c>
      <c r="C6" s="119">
        <f t="shared" ref="C6:G6" si="0">SUM(C7:C18)</f>
        <v>0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 t="shared" si="0"/>
        <v>0</v>
      </c>
    </row>
    <row r="7" spans="1:7" x14ac:dyDescent="0.25">
      <c r="A7" s="58" t="s">
        <v>564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565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487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488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566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567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491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492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568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494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569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570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458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25">
      <c r="A21" s="58" t="s">
        <v>572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573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499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500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574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462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25">
      <c r="A28" s="58" t="s">
        <v>289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502</v>
      </c>
      <c r="B30" s="119">
        <f>B20+B6+B27</f>
        <v>0</v>
      </c>
      <c r="C30" s="119">
        <f t="shared" ref="C30:G30" si="3">C20+C6+C27</f>
        <v>0</v>
      </c>
      <c r="D30" s="119">
        <f t="shared" si="3"/>
        <v>0</v>
      </c>
      <c r="E30" s="119">
        <f t="shared" si="3"/>
        <v>0</v>
      </c>
      <c r="F30" s="119">
        <f t="shared" si="3"/>
        <v>0</v>
      </c>
      <c r="G30" s="119">
        <f t="shared" si="3"/>
        <v>0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291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464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293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504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592</v>
      </c>
    </row>
    <row r="39" spans="1:7" x14ac:dyDescent="0.25">
      <c r="A39" t="s">
        <v>593</v>
      </c>
    </row>
    <row r="40" spans="1:7" x14ac:dyDescent="0.25">
      <c r="A40" t="s">
        <v>607</v>
      </c>
    </row>
    <row r="41" spans="1:7" x14ac:dyDescent="0.25">
      <c r="A41" s="164" t="s">
        <v>606</v>
      </c>
      <c r="B41" s="164"/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30" unlockedFormula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4" t="s">
        <v>507</v>
      </c>
      <c r="B1" s="166"/>
      <c r="C1" s="166"/>
      <c r="D1" s="166"/>
      <c r="E1" s="166"/>
      <c r="F1" s="166"/>
      <c r="G1" s="167"/>
    </row>
    <row r="2" spans="1:7" x14ac:dyDescent="0.25">
      <c r="A2" s="186" t="str">
        <f>'Formato 1'!A2</f>
        <v>Procuraduría Auxiliar de Protección a Niñas,Niños y Adolescentes del Municipio de León,Guanajuato</v>
      </c>
      <c r="B2" s="187"/>
      <c r="C2" s="187"/>
      <c r="D2" s="187"/>
      <c r="E2" s="187"/>
      <c r="F2" s="187"/>
      <c r="G2" s="188"/>
    </row>
    <row r="3" spans="1:7" x14ac:dyDescent="0.25">
      <c r="A3" s="183" t="s">
        <v>508</v>
      </c>
      <c r="B3" s="184"/>
      <c r="C3" s="184"/>
      <c r="D3" s="184"/>
      <c r="E3" s="184"/>
      <c r="F3" s="184"/>
      <c r="G3" s="185"/>
    </row>
    <row r="4" spans="1:7" x14ac:dyDescent="0.25">
      <c r="A4" s="183" t="s">
        <v>2</v>
      </c>
      <c r="B4" s="184"/>
      <c r="C4" s="184"/>
      <c r="D4" s="184"/>
      <c r="E4" s="184"/>
      <c r="F4" s="184"/>
      <c r="G4" s="185"/>
    </row>
    <row r="5" spans="1:7" ht="30" x14ac:dyDescent="0.25">
      <c r="A5" s="139" t="s">
        <v>450</v>
      </c>
      <c r="B5" s="7" t="s">
        <v>584</v>
      </c>
      <c r="C5" s="33" t="s">
        <v>585</v>
      </c>
      <c r="D5" s="33" t="s">
        <v>586</v>
      </c>
      <c r="E5" s="33" t="s">
        <v>587</v>
      </c>
      <c r="F5" s="33" t="s">
        <v>588</v>
      </c>
      <c r="G5" s="33" t="s">
        <v>589</v>
      </c>
    </row>
    <row r="6" spans="1:7" ht="15.75" customHeight="1" x14ac:dyDescent="0.25">
      <c r="A6" s="26" t="s">
        <v>469</v>
      </c>
      <c r="B6" s="119">
        <f t="shared" ref="B6:G6" si="0">SUM(B7:B15)</f>
        <v>0</v>
      </c>
      <c r="C6" s="119">
        <f t="shared" si="0"/>
        <v>0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 t="shared" si="0"/>
        <v>0</v>
      </c>
    </row>
    <row r="7" spans="1:7" x14ac:dyDescent="0.25">
      <c r="A7" s="58" t="s">
        <v>581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582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472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473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583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475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476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477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479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0</v>
      </c>
    </row>
    <row r="18" spans="1:7" x14ac:dyDescent="0.25">
      <c r="A18" s="58" t="s">
        <v>581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582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472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473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583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475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476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480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478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578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481</v>
      </c>
      <c r="B28" s="119">
        <f>B17+B6</f>
        <v>0</v>
      </c>
      <c r="C28" s="119">
        <f t="shared" ref="C28:G28" si="2">C17+C6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590</v>
      </c>
    </row>
    <row r="32" spans="1:7" x14ac:dyDescent="0.25">
      <c r="A32" t="s">
        <v>591</v>
      </c>
    </row>
    <row r="33" spans="1:2" x14ac:dyDescent="0.25">
      <c r="A33" t="s">
        <v>607</v>
      </c>
    </row>
    <row r="34" spans="1:2" x14ac:dyDescent="0.25">
      <c r="A34" s="164" t="s">
        <v>606</v>
      </c>
      <c r="B34" s="164"/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28" unlockedFormula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70"/>
  <sheetViews>
    <sheetView showGridLines="0" zoomScale="75" zoomScaleNormal="75" workbookViewId="0">
      <selection activeCell="A12" sqref="A12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74" t="s">
        <v>511</v>
      </c>
      <c r="B1" s="166"/>
      <c r="C1" s="166"/>
      <c r="D1" s="166"/>
      <c r="E1" s="166"/>
      <c r="F1" s="166"/>
    </row>
    <row r="2" spans="1:6" x14ac:dyDescent="0.25">
      <c r="A2" s="186" t="str">
        <f>'Formato 1'!A2</f>
        <v>Procuraduría Auxiliar de Protección a Niñas,Niños y Adolescentes del Municipio de León,Guanajuato</v>
      </c>
      <c r="B2" s="187"/>
      <c r="C2" s="187"/>
      <c r="D2" s="187"/>
      <c r="E2" s="187"/>
      <c r="F2" s="188"/>
    </row>
    <row r="3" spans="1:6" x14ac:dyDescent="0.25">
      <c r="A3" s="183" t="s">
        <v>512</v>
      </c>
      <c r="B3" s="184"/>
      <c r="C3" s="184"/>
      <c r="D3" s="184"/>
      <c r="E3" s="184"/>
      <c r="F3" s="185"/>
    </row>
    <row r="4" spans="1:6" ht="30" x14ac:dyDescent="0.25">
      <c r="A4" s="139" t="s">
        <v>450</v>
      </c>
      <c r="B4" s="7" t="s">
        <v>513</v>
      </c>
      <c r="C4" s="33" t="s">
        <v>514</v>
      </c>
      <c r="D4" s="33" t="s">
        <v>515</v>
      </c>
      <c r="E4" s="33" t="s">
        <v>516</v>
      </c>
      <c r="F4" s="33" t="s">
        <v>517</v>
      </c>
    </row>
    <row r="5" spans="1:6" ht="15.75" customHeight="1" x14ac:dyDescent="0.25">
      <c r="A5" s="143" t="s">
        <v>518</v>
      </c>
      <c r="B5" s="148"/>
      <c r="C5" s="148"/>
      <c r="D5" s="148"/>
      <c r="E5" s="148"/>
      <c r="F5" s="148"/>
    </row>
    <row r="6" spans="1:6" ht="30" x14ac:dyDescent="0.25">
      <c r="A6" s="146" t="s">
        <v>519</v>
      </c>
      <c r="B6" s="145"/>
      <c r="C6" s="145"/>
      <c r="D6" s="145"/>
      <c r="E6" s="145"/>
      <c r="F6" s="145"/>
    </row>
    <row r="7" spans="1:6" ht="15.75" customHeight="1" x14ac:dyDescent="0.25">
      <c r="A7" s="146" t="s">
        <v>520</v>
      </c>
      <c r="B7" s="145"/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521</v>
      </c>
      <c r="B9" s="145"/>
      <c r="C9" s="145"/>
      <c r="D9" s="145"/>
      <c r="E9" s="145"/>
      <c r="F9" s="145"/>
    </row>
    <row r="10" spans="1:6" x14ac:dyDescent="0.25">
      <c r="A10" s="146" t="s">
        <v>522</v>
      </c>
      <c r="B10" s="155"/>
      <c r="C10" s="155"/>
      <c r="D10" s="155"/>
      <c r="E10" s="155"/>
      <c r="F10" s="155"/>
    </row>
    <row r="11" spans="1:6" x14ac:dyDescent="0.25">
      <c r="A11" s="67" t="s">
        <v>523</v>
      </c>
      <c r="B11" s="155"/>
      <c r="C11" s="155"/>
      <c r="D11" s="155"/>
      <c r="E11" s="155"/>
      <c r="F11" s="155"/>
    </row>
    <row r="12" spans="1:6" x14ac:dyDescent="0.25">
      <c r="A12" s="67" t="s">
        <v>524</v>
      </c>
      <c r="B12" s="155"/>
      <c r="C12" s="155"/>
      <c r="D12" s="155"/>
      <c r="E12" s="155"/>
      <c r="F12" s="155"/>
    </row>
    <row r="13" spans="1:6" x14ac:dyDescent="0.25">
      <c r="A13" s="67" t="s">
        <v>525</v>
      </c>
      <c r="B13" s="155"/>
      <c r="C13" s="155"/>
      <c r="D13" s="155"/>
      <c r="E13" s="155"/>
      <c r="F13" s="155"/>
    </row>
    <row r="14" spans="1:6" x14ac:dyDescent="0.25">
      <c r="A14" s="146" t="s">
        <v>526</v>
      </c>
      <c r="B14" s="155"/>
      <c r="C14" s="155"/>
      <c r="D14" s="155"/>
      <c r="E14" s="155"/>
      <c r="F14" s="155"/>
    </row>
    <row r="15" spans="1:6" x14ac:dyDescent="0.25">
      <c r="A15" s="67" t="s">
        <v>523</v>
      </c>
      <c r="B15" s="155"/>
      <c r="C15" s="155"/>
      <c r="D15" s="155"/>
      <c r="E15" s="155"/>
      <c r="F15" s="155"/>
    </row>
    <row r="16" spans="1:6" x14ac:dyDescent="0.25">
      <c r="A16" s="67" t="s">
        <v>524</v>
      </c>
      <c r="B16" s="156"/>
      <c r="C16" s="156"/>
      <c r="D16" s="156"/>
      <c r="E16" s="156"/>
      <c r="F16" s="156"/>
    </row>
    <row r="17" spans="1:6" x14ac:dyDescent="0.25">
      <c r="A17" s="67" t="s">
        <v>525</v>
      </c>
      <c r="B17" s="157"/>
      <c r="C17" s="157"/>
      <c r="D17" s="157"/>
      <c r="E17" s="157"/>
      <c r="F17" s="157"/>
    </row>
    <row r="18" spans="1:6" x14ac:dyDescent="0.25">
      <c r="A18" s="146" t="s">
        <v>527</v>
      </c>
      <c r="B18" s="157"/>
      <c r="C18" s="157"/>
      <c r="D18" s="157"/>
      <c r="E18" s="157"/>
      <c r="F18" s="157"/>
    </row>
    <row r="19" spans="1:6" x14ac:dyDescent="0.25">
      <c r="A19" s="146" t="s">
        <v>528</v>
      </c>
      <c r="B19" s="157"/>
      <c r="C19" s="157"/>
      <c r="D19" s="157"/>
      <c r="E19" s="157"/>
      <c r="F19" s="157"/>
    </row>
    <row r="20" spans="1:6" x14ac:dyDescent="0.25">
      <c r="A20" s="146" t="s">
        <v>529</v>
      </c>
      <c r="B20" s="158"/>
      <c r="C20" s="158"/>
      <c r="D20" s="158"/>
      <c r="E20" s="158"/>
      <c r="F20" s="158"/>
    </row>
    <row r="21" spans="1:6" x14ac:dyDescent="0.25">
      <c r="A21" s="146" t="s">
        <v>530</v>
      </c>
      <c r="B21" s="158"/>
      <c r="C21" s="158"/>
      <c r="D21" s="158"/>
      <c r="E21" s="158"/>
      <c r="F21" s="158"/>
    </row>
    <row r="22" spans="1:6" x14ac:dyDescent="0.25">
      <c r="A22" s="146" t="s">
        <v>531</v>
      </c>
      <c r="B22" s="158"/>
      <c r="C22" s="158"/>
      <c r="D22" s="158"/>
      <c r="E22" s="158"/>
      <c r="F22" s="158"/>
    </row>
    <row r="23" spans="1:6" x14ac:dyDescent="0.25">
      <c r="A23" s="146" t="s">
        <v>532</v>
      </c>
      <c r="B23" s="158"/>
      <c r="C23" s="158"/>
      <c r="D23" s="158"/>
      <c r="E23" s="158"/>
      <c r="F23" s="158"/>
    </row>
    <row r="24" spans="1:6" x14ac:dyDescent="0.25">
      <c r="A24" s="146" t="s">
        <v>533</v>
      </c>
      <c r="B24" s="150"/>
      <c r="C24" s="150"/>
      <c r="D24" s="150"/>
      <c r="E24" s="150"/>
      <c r="F24" s="150"/>
    </row>
    <row r="25" spans="1:6" x14ac:dyDescent="0.25">
      <c r="A25" s="146" t="s">
        <v>534</v>
      </c>
      <c r="B25" s="150"/>
      <c r="C25" s="150"/>
      <c r="D25" s="150"/>
      <c r="E25" s="150"/>
      <c r="F25" s="150"/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535</v>
      </c>
      <c r="B27" s="149"/>
      <c r="C27" s="149"/>
      <c r="D27" s="149"/>
      <c r="E27" s="149"/>
      <c r="F27" s="149"/>
    </row>
    <row r="28" spans="1:6" x14ac:dyDescent="0.25">
      <c r="A28" s="146" t="s">
        <v>536</v>
      </c>
      <c r="B28" s="91"/>
      <c r="C28" s="91"/>
      <c r="D28" s="91"/>
      <c r="E28" s="91"/>
      <c r="F28" s="91"/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537</v>
      </c>
      <c r="B30" s="53"/>
      <c r="C30" s="53"/>
      <c r="D30" s="53"/>
      <c r="E30" s="53"/>
      <c r="F30" s="53"/>
    </row>
    <row r="31" spans="1:6" x14ac:dyDescent="0.25">
      <c r="A31" s="154" t="s">
        <v>522</v>
      </c>
      <c r="B31" s="91"/>
      <c r="C31" s="91"/>
      <c r="D31" s="91"/>
      <c r="E31" s="91"/>
      <c r="F31" s="91"/>
    </row>
    <row r="32" spans="1:6" x14ac:dyDescent="0.25">
      <c r="A32" s="154" t="s">
        <v>526</v>
      </c>
      <c r="B32" s="91"/>
      <c r="C32" s="91"/>
      <c r="D32" s="91"/>
      <c r="E32" s="91"/>
      <c r="F32" s="91"/>
    </row>
    <row r="33" spans="1:6" x14ac:dyDescent="0.25">
      <c r="A33" s="154" t="s">
        <v>538</v>
      </c>
      <c r="B33" s="91"/>
      <c r="C33" s="91"/>
      <c r="D33" s="91"/>
      <c r="E33" s="91"/>
      <c r="F33" s="91"/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539</v>
      </c>
      <c r="B35" s="53"/>
      <c r="C35" s="53"/>
      <c r="D35" s="53"/>
      <c r="E35" s="53"/>
      <c r="F35" s="53"/>
    </row>
    <row r="36" spans="1:6" x14ac:dyDescent="0.25">
      <c r="A36" s="154" t="s">
        <v>540</v>
      </c>
      <c r="B36" s="53"/>
      <c r="C36" s="53"/>
      <c r="D36" s="53"/>
      <c r="E36" s="53"/>
      <c r="F36" s="53"/>
    </row>
    <row r="37" spans="1:6" x14ac:dyDescent="0.25">
      <c r="A37" s="154" t="s">
        <v>541</v>
      </c>
      <c r="B37" s="53"/>
      <c r="C37" s="53"/>
      <c r="D37" s="53"/>
      <c r="E37" s="53"/>
      <c r="F37" s="53"/>
    </row>
    <row r="38" spans="1:6" x14ac:dyDescent="0.25">
      <c r="A38" s="154" t="s">
        <v>542</v>
      </c>
      <c r="B38" s="53"/>
      <c r="C38" s="53"/>
      <c r="D38" s="53"/>
      <c r="E38" s="53"/>
      <c r="F38" s="53"/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543</v>
      </c>
      <c r="B40" s="53"/>
      <c r="C40" s="53"/>
      <c r="D40" s="53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544</v>
      </c>
      <c r="B42" s="53"/>
      <c r="C42" s="53"/>
      <c r="D42" s="53"/>
      <c r="E42" s="53"/>
      <c r="F42" s="53"/>
    </row>
    <row r="43" spans="1:6" x14ac:dyDescent="0.25">
      <c r="A43" s="154" t="s">
        <v>545</v>
      </c>
      <c r="B43" s="91"/>
      <c r="C43" s="91"/>
      <c r="D43" s="91"/>
      <c r="E43" s="91"/>
      <c r="F43" s="91"/>
    </row>
    <row r="44" spans="1:6" x14ac:dyDescent="0.25">
      <c r="A44" s="154" t="s">
        <v>546</v>
      </c>
      <c r="B44" s="91"/>
      <c r="C44" s="91"/>
      <c r="D44" s="91"/>
      <c r="E44" s="91"/>
      <c r="F44" s="91"/>
    </row>
    <row r="45" spans="1:6" x14ac:dyDescent="0.25">
      <c r="A45" s="154" t="s">
        <v>547</v>
      </c>
      <c r="B45" s="91"/>
      <c r="C45" s="91"/>
      <c r="D45" s="91"/>
      <c r="E45" s="91"/>
      <c r="F45" s="91"/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548</v>
      </c>
      <c r="B47" s="53"/>
      <c r="C47" s="53"/>
      <c r="D47" s="53"/>
      <c r="E47" s="53"/>
      <c r="F47" s="53"/>
    </row>
    <row r="48" spans="1:6" x14ac:dyDescent="0.25">
      <c r="A48" s="154" t="s">
        <v>546</v>
      </c>
      <c r="B48" s="91"/>
      <c r="C48" s="91"/>
      <c r="D48" s="91"/>
      <c r="E48" s="91"/>
      <c r="F48" s="91"/>
    </row>
    <row r="49" spans="1:6" x14ac:dyDescent="0.25">
      <c r="A49" s="154" t="s">
        <v>547</v>
      </c>
      <c r="B49" s="91"/>
      <c r="C49" s="91"/>
      <c r="D49" s="91"/>
      <c r="E49" s="91"/>
      <c r="F49" s="91"/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549</v>
      </c>
      <c r="B51" s="53"/>
      <c r="C51" s="53"/>
      <c r="D51" s="53"/>
      <c r="E51" s="53"/>
      <c r="F51" s="53"/>
    </row>
    <row r="52" spans="1:6" x14ac:dyDescent="0.25">
      <c r="A52" s="154" t="s">
        <v>546</v>
      </c>
      <c r="B52" s="91"/>
      <c r="C52" s="91"/>
      <c r="D52" s="91"/>
      <c r="E52" s="91"/>
      <c r="F52" s="91"/>
    </row>
    <row r="53" spans="1:6" x14ac:dyDescent="0.25">
      <c r="A53" s="154" t="s">
        <v>547</v>
      </c>
      <c r="B53" s="91"/>
      <c r="C53" s="91"/>
      <c r="D53" s="91"/>
      <c r="E53" s="91"/>
      <c r="F53" s="91"/>
    </row>
    <row r="54" spans="1:6" x14ac:dyDescent="0.25">
      <c r="A54" s="154" t="s">
        <v>550</v>
      </c>
      <c r="B54" s="91"/>
      <c r="C54" s="91"/>
      <c r="D54" s="91"/>
      <c r="E54" s="91"/>
      <c r="F54" s="91"/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551</v>
      </c>
      <c r="B56" s="53"/>
      <c r="C56" s="53"/>
      <c r="D56" s="53"/>
      <c r="E56" s="53"/>
      <c r="F56" s="53"/>
    </row>
    <row r="57" spans="1:6" x14ac:dyDescent="0.25">
      <c r="A57" s="154" t="s">
        <v>546</v>
      </c>
      <c r="B57" s="91"/>
      <c r="C57" s="91"/>
      <c r="D57" s="91"/>
      <c r="E57" s="91"/>
      <c r="F57" s="91"/>
    </row>
    <row r="58" spans="1:6" x14ac:dyDescent="0.25">
      <c r="A58" s="154" t="s">
        <v>547</v>
      </c>
      <c r="B58" s="91"/>
      <c r="C58" s="91"/>
      <c r="D58" s="91"/>
      <c r="E58" s="91"/>
      <c r="F58" s="91"/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552</v>
      </c>
      <c r="B60" s="53"/>
      <c r="C60" s="53"/>
      <c r="D60" s="53"/>
      <c r="E60" s="53"/>
      <c r="F60" s="53"/>
    </row>
    <row r="61" spans="1:6" x14ac:dyDescent="0.25">
      <c r="A61" s="154" t="s">
        <v>553</v>
      </c>
      <c r="B61" s="141"/>
      <c r="C61" s="141"/>
      <c r="D61" s="141"/>
      <c r="E61" s="141"/>
      <c r="F61" s="141"/>
    </row>
    <row r="62" spans="1:6" x14ac:dyDescent="0.25">
      <c r="A62" s="154" t="s">
        <v>554</v>
      </c>
      <c r="B62" s="159"/>
      <c r="C62" s="159"/>
      <c r="D62" s="159"/>
      <c r="E62" s="159"/>
      <c r="F62" s="159"/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555</v>
      </c>
      <c r="B64" s="141"/>
      <c r="C64" s="141"/>
      <c r="D64" s="141"/>
      <c r="E64" s="141"/>
      <c r="F64" s="141"/>
    </row>
    <row r="65" spans="1:6" x14ac:dyDescent="0.25">
      <c r="A65" s="154" t="s">
        <v>556</v>
      </c>
      <c r="B65" s="141"/>
      <c r="C65" s="141"/>
      <c r="D65" s="141"/>
      <c r="E65" s="141"/>
      <c r="F65" s="141"/>
    </row>
    <row r="66" spans="1:6" x14ac:dyDescent="0.25">
      <c r="A66" s="154" t="s">
        <v>557</v>
      </c>
      <c r="B66" s="142"/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  <row r="69" spans="1:6" x14ac:dyDescent="0.25">
      <c r="A69" t="s">
        <v>607</v>
      </c>
    </row>
    <row r="70" spans="1:6" x14ac:dyDescent="0.25">
      <c r="A70" s="164" t="s">
        <v>606</v>
      </c>
      <c r="B70" s="16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91" t="s">
        <v>447</v>
      </c>
      <c r="B1" s="191"/>
      <c r="C1" s="191"/>
      <c r="D1" s="191"/>
      <c r="E1" s="191"/>
      <c r="F1" s="191"/>
      <c r="G1" s="191"/>
    </row>
    <row r="2" spans="1:7" x14ac:dyDescent="0.25">
      <c r="A2" s="128" t="str">
        <f>'Formato 1'!A2</f>
        <v>Procuraduría Auxiliar de Protección a Niñas,Niños y Adolescentes del Municipio de León,Guanajuato</v>
      </c>
      <c r="B2" s="129"/>
      <c r="C2" s="129"/>
      <c r="D2" s="129"/>
      <c r="E2" s="129"/>
      <c r="F2" s="129"/>
      <c r="G2" s="130"/>
    </row>
    <row r="3" spans="1:7" x14ac:dyDescent="0.25">
      <c r="A3" s="131" t="s">
        <v>448</v>
      </c>
      <c r="B3" s="132"/>
      <c r="C3" s="132"/>
      <c r="D3" s="132"/>
      <c r="E3" s="132"/>
      <c r="F3" s="132"/>
      <c r="G3" s="133"/>
    </row>
    <row r="4" spans="1:7" x14ac:dyDescent="0.25">
      <c r="A4" s="131" t="s">
        <v>2</v>
      </c>
      <c r="B4" s="132"/>
      <c r="C4" s="132"/>
      <c r="D4" s="132"/>
      <c r="E4" s="132"/>
      <c r="F4" s="132"/>
      <c r="G4" s="133"/>
    </row>
    <row r="5" spans="1:7" x14ac:dyDescent="0.25">
      <c r="A5" s="131" t="s">
        <v>449</v>
      </c>
      <c r="B5" s="132"/>
      <c r="C5" s="132"/>
      <c r="D5" s="132"/>
      <c r="E5" s="132"/>
      <c r="F5" s="132"/>
      <c r="G5" s="133"/>
    </row>
    <row r="6" spans="1:7" x14ac:dyDescent="0.25">
      <c r="A6" s="189" t="s">
        <v>450</v>
      </c>
      <c r="B6" s="36">
        <v>2022</v>
      </c>
      <c r="C6" s="189">
        <f>+B6+1</f>
        <v>2023</v>
      </c>
      <c r="D6" s="189">
        <f>+C6+1</f>
        <v>2024</v>
      </c>
      <c r="E6" s="189">
        <f>+D6+1</f>
        <v>2025</v>
      </c>
      <c r="F6" s="189">
        <f>+E6+1</f>
        <v>2026</v>
      </c>
      <c r="G6" s="189">
        <f>+F6+1</f>
        <v>2027</v>
      </c>
    </row>
    <row r="7" spans="1:7" ht="83.25" customHeight="1" x14ac:dyDescent="0.25">
      <c r="A7" s="190"/>
      <c r="B7" s="70" t="s">
        <v>451</v>
      </c>
      <c r="C7" s="190"/>
      <c r="D7" s="190"/>
      <c r="E7" s="190"/>
      <c r="F7" s="190"/>
      <c r="G7" s="190"/>
    </row>
    <row r="8" spans="1:7" ht="30" x14ac:dyDescent="0.25">
      <c r="A8" s="71" t="s">
        <v>452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234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235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236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453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238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239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454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455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456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259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457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459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460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461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285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286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289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464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92" t="s">
        <v>466</v>
      </c>
      <c r="B1" s="192"/>
      <c r="C1" s="192"/>
      <c r="D1" s="192"/>
      <c r="E1" s="192"/>
      <c r="F1" s="192"/>
      <c r="G1" s="192"/>
    </row>
    <row r="2" spans="1:7" x14ac:dyDescent="0.25">
      <c r="A2" s="128" t="str">
        <f>'Formato 1'!A2</f>
        <v>Procuraduría Auxiliar de Protección a Niñas,Niños y Adolescentes del Municipio de León,Guanajuato</v>
      </c>
      <c r="B2" s="129"/>
      <c r="C2" s="129"/>
      <c r="D2" s="129"/>
      <c r="E2" s="129"/>
      <c r="F2" s="129"/>
      <c r="G2" s="130"/>
    </row>
    <row r="3" spans="1:7" x14ac:dyDescent="0.25">
      <c r="A3" s="113" t="s">
        <v>467</v>
      </c>
      <c r="B3" s="114"/>
      <c r="C3" s="114"/>
      <c r="D3" s="114"/>
      <c r="E3" s="114"/>
      <c r="F3" s="114"/>
      <c r="G3" s="115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113" t="s">
        <v>449</v>
      </c>
      <c r="B5" s="114"/>
      <c r="C5" s="114"/>
      <c r="D5" s="114"/>
      <c r="E5" s="114"/>
      <c r="F5" s="114"/>
      <c r="G5" s="115"/>
    </row>
    <row r="6" spans="1:7" x14ac:dyDescent="0.25">
      <c r="A6" s="193" t="s">
        <v>468</v>
      </c>
      <c r="B6" s="36">
        <v>2022</v>
      </c>
      <c r="C6" s="189">
        <f>+B6+1</f>
        <v>2023</v>
      </c>
      <c r="D6" s="189">
        <f>+C6+1</f>
        <v>2024</v>
      </c>
      <c r="E6" s="189">
        <f>+D6+1</f>
        <v>2025</v>
      </c>
      <c r="F6" s="189">
        <f>+E6+1</f>
        <v>2026</v>
      </c>
      <c r="G6" s="189">
        <f>+F6+1</f>
        <v>2027</v>
      </c>
    </row>
    <row r="7" spans="1:7" ht="57.75" customHeight="1" x14ac:dyDescent="0.25">
      <c r="A7" s="194"/>
      <c r="B7" s="37" t="s">
        <v>451</v>
      </c>
      <c r="C7" s="190"/>
      <c r="D7" s="190"/>
      <c r="E7" s="190"/>
      <c r="F7" s="190"/>
      <c r="G7" s="190"/>
    </row>
    <row r="8" spans="1:7" x14ac:dyDescent="0.25">
      <c r="A8" s="26" t="s">
        <v>469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470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472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473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474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475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476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470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471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472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473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474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475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476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480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478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481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92" t="s">
        <v>482</v>
      </c>
      <c r="B1" s="192"/>
      <c r="C1" s="192"/>
      <c r="D1" s="192"/>
      <c r="E1" s="192"/>
      <c r="F1" s="192"/>
      <c r="G1" s="192"/>
    </row>
    <row r="2" spans="1:7" x14ac:dyDescent="0.25">
      <c r="A2" s="128" t="str">
        <f>'Formato 1'!A2</f>
        <v>Procuraduría Auxiliar de Protección a Niñas,Niños y Adolescentes del Municipio de León,Guanajuato</v>
      </c>
      <c r="B2" s="129"/>
      <c r="C2" s="129"/>
      <c r="D2" s="129"/>
      <c r="E2" s="129"/>
      <c r="F2" s="129"/>
      <c r="G2" s="130"/>
    </row>
    <row r="3" spans="1:7" x14ac:dyDescent="0.25">
      <c r="A3" s="113" t="s">
        <v>483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96" t="s">
        <v>450</v>
      </c>
      <c r="B5" s="197">
        <v>2017</v>
      </c>
      <c r="C5" s="197">
        <f>+B5+1</f>
        <v>2018</v>
      </c>
      <c r="D5" s="197">
        <f>+C5+1</f>
        <v>2019</v>
      </c>
      <c r="E5" s="197">
        <f>+D5+1</f>
        <v>2020</v>
      </c>
      <c r="F5" s="197">
        <f>+E5+1</f>
        <v>2021</v>
      </c>
      <c r="G5" s="36">
        <f>+F5+1</f>
        <v>2022</v>
      </c>
    </row>
    <row r="6" spans="1:7" ht="32.25" x14ac:dyDescent="0.25">
      <c r="A6" s="173"/>
      <c r="B6" s="198"/>
      <c r="C6" s="198"/>
      <c r="D6" s="198"/>
      <c r="E6" s="198"/>
      <c r="F6" s="198"/>
      <c r="G6" s="37" t="s">
        <v>484</v>
      </c>
    </row>
    <row r="7" spans="1:7" x14ac:dyDescent="0.25">
      <c r="A7" s="62" t="s">
        <v>452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485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486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487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488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489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490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491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492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493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494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495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496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497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498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499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500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501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289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502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464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503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195" t="s">
        <v>505</v>
      </c>
      <c r="B39" s="195"/>
      <c r="C39" s="195"/>
      <c r="D39" s="195"/>
      <c r="E39" s="195"/>
      <c r="F39" s="195"/>
      <c r="G39" s="195"/>
    </row>
    <row r="40" spans="1:7" x14ac:dyDescent="0.25">
      <c r="A40" s="195" t="s">
        <v>506</v>
      </c>
      <c r="B40" s="195"/>
      <c r="C40" s="195"/>
      <c r="D40" s="195"/>
      <c r="E40" s="195"/>
      <c r="F40" s="195"/>
      <c r="G40" s="195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92" t="s">
        <v>507</v>
      </c>
      <c r="B1" s="192"/>
      <c r="C1" s="192"/>
      <c r="D1" s="192"/>
      <c r="E1" s="192"/>
      <c r="F1" s="192"/>
      <c r="G1" s="192"/>
    </row>
    <row r="2" spans="1:7" x14ac:dyDescent="0.25">
      <c r="A2" s="128" t="str">
        <f>'Formato 1'!A2</f>
        <v>Procuraduría Auxiliar de Protección a Niñas,Niños y Adolescentes del Municipio de León,Guanajuato</v>
      </c>
      <c r="B2" s="129"/>
      <c r="C2" s="129"/>
      <c r="D2" s="129"/>
      <c r="E2" s="129"/>
      <c r="F2" s="129"/>
      <c r="G2" s="130"/>
    </row>
    <row r="3" spans="1:7" x14ac:dyDescent="0.25">
      <c r="A3" s="113" t="s">
        <v>508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99" t="s">
        <v>468</v>
      </c>
      <c r="B5" s="197">
        <v>2017</v>
      </c>
      <c r="C5" s="197">
        <f>+B5+1</f>
        <v>2018</v>
      </c>
      <c r="D5" s="197">
        <f>+C5+1</f>
        <v>2019</v>
      </c>
      <c r="E5" s="197">
        <f>+D5+1</f>
        <v>2020</v>
      </c>
      <c r="F5" s="197">
        <f>+E5+1</f>
        <v>2021</v>
      </c>
      <c r="G5" s="36">
        <v>2022</v>
      </c>
    </row>
    <row r="6" spans="1:7" ht="48.75" customHeight="1" x14ac:dyDescent="0.25">
      <c r="A6" s="200"/>
      <c r="B6" s="198"/>
      <c r="C6" s="198"/>
      <c r="D6" s="198"/>
      <c r="E6" s="198"/>
      <c r="F6" s="198"/>
      <c r="G6" s="37" t="s">
        <v>509</v>
      </c>
    </row>
    <row r="7" spans="1:7" x14ac:dyDescent="0.25">
      <c r="A7" s="26" t="s">
        <v>469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470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471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473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474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475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476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477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470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471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472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473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474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475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476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480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478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510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195" t="s">
        <v>505</v>
      </c>
      <c r="B32" s="195"/>
      <c r="C32" s="195"/>
      <c r="D32" s="195"/>
      <c r="E32" s="195"/>
      <c r="F32" s="195"/>
      <c r="G32" s="195"/>
    </row>
    <row r="33" spans="1:7" x14ac:dyDescent="0.25">
      <c r="A33" s="195" t="s">
        <v>506</v>
      </c>
      <c r="B33" s="195"/>
      <c r="C33" s="195"/>
      <c r="D33" s="195"/>
      <c r="E33" s="195"/>
      <c r="F33" s="195"/>
      <c r="G33" s="195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201" t="s">
        <v>511</v>
      </c>
      <c r="B1" s="201"/>
      <c r="C1" s="201"/>
      <c r="D1" s="201"/>
      <c r="E1" s="201"/>
      <c r="F1" s="201"/>
    </row>
    <row r="2" spans="1:6" ht="20.100000000000001" customHeight="1" x14ac:dyDescent="0.25">
      <c r="A2" s="110" t="str">
        <f>'Formato 1'!A2</f>
        <v>Procuraduría Auxiliar de Protección a Niñas,Niños y Adolescentes del Municipio de León,Guanajuato</v>
      </c>
      <c r="B2" s="134"/>
      <c r="C2" s="134"/>
      <c r="D2" s="134"/>
      <c r="E2" s="134"/>
      <c r="F2" s="135"/>
    </row>
    <row r="3" spans="1:6" ht="29.25" customHeight="1" x14ac:dyDescent="0.25">
      <c r="A3" s="136" t="s">
        <v>512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513</v>
      </c>
      <c r="C4" s="121" t="s">
        <v>514</v>
      </c>
      <c r="D4" s="121" t="s">
        <v>515</v>
      </c>
      <c r="E4" s="121" t="s">
        <v>516</v>
      </c>
      <c r="F4" s="121" t="s">
        <v>517</v>
      </c>
    </row>
    <row r="5" spans="1:6" ht="12.75" customHeight="1" x14ac:dyDescent="0.25">
      <c r="A5" s="18" t="s">
        <v>518</v>
      </c>
      <c r="B5" s="53"/>
      <c r="C5" s="53"/>
      <c r="D5" s="53"/>
      <c r="E5" s="53"/>
      <c r="F5" s="53"/>
    </row>
    <row r="6" spans="1:6" ht="30" x14ac:dyDescent="0.25">
      <c r="A6" s="59" t="s">
        <v>519</v>
      </c>
      <c r="B6" s="60"/>
      <c r="C6" s="60"/>
      <c r="D6" s="60"/>
      <c r="E6" s="60"/>
      <c r="F6" s="60"/>
    </row>
    <row r="7" spans="1:6" ht="15" x14ac:dyDescent="0.25">
      <c r="A7" s="59" t="s">
        <v>520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521</v>
      </c>
      <c r="B9" s="45"/>
      <c r="C9" s="45"/>
      <c r="D9" s="45"/>
      <c r="E9" s="45"/>
      <c r="F9" s="45"/>
    </row>
    <row r="10" spans="1:6" ht="15" x14ac:dyDescent="0.25">
      <c r="A10" s="59" t="s">
        <v>522</v>
      </c>
      <c r="B10" s="60"/>
      <c r="C10" s="60"/>
      <c r="D10" s="60"/>
      <c r="E10" s="60"/>
      <c r="F10" s="60"/>
    </row>
    <row r="11" spans="1:6" ht="15" x14ac:dyDescent="0.25">
      <c r="A11" s="80" t="s">
        <v>523</v>
      </c>
      <c r="B11" s="60"/>
      <c r="C11" s="60"/>
      <c r="D11" s="60"/>
      <c r="E11" s="60"/>
      <c r="F11" s="60"/>
    </row>
    <row r="12" spans="1:6" ht="15" x14ac:dyDescent="0.25">
      <c r="A12" s="80" t="s">
        <v>524</v>
      </c>
      <c r="B12" s="60"/>
      <c r="C12" s="60"/>
      <c r="D12" s="60"/>
      <c r="E12" s="60"/>
      <c r="F12" s="60"/>
    </row>
    <row r="13" spans="1:6" ht="15" x14ac:dyDescent="0.25">
      <c r="A13" s="80" t="s">
        <v>525</v>
      </c>
      <c r="B13" s="60"/>
      <c r="C13" s="60"/>
      <c r="D13" s="60"/>
      <c r="E13" s="60"/>
      <c r="F13" s="60"/>
    </row>
    <row r="14" spans="1:6" ht="15" x14ac:dyDescent="0.25">
      <c r="A14" s="59" t="s">
        <v>526</v>
      </c>
      <c r="B14" s="60"/>
      <c r="C14" s="60"/>
      <c r="D14" s="60"/>
      <c r="E14" s="60"/>
      <c r="F14" s="60"/>
    </row>
    <row r="15" spans="1:6" ht="15" x14ac:dyDescent="0.25">
      <c r="A15" s="80" t="s">
        <v>523</v>
      </c>
      <c r="B15" s="60"/>
      <c r="C15" s="60"/>
      <c r="D15" s="60"/>
      <c r="E15" s="60"/>
      <c r="F15" s="60"/>
    </row>
    <row r="16" spans="1:6" ht="15" x14ac:dyDescent="0.25">
      <c r="A16" s="80" t="s">
        <v>524</v>
      </c>
      <c r="B16" s="60"/>
      <c r="C16" s="60"/>
      <c r="D16" s="60"/>
      <c r="E16" s="60"/>
      <c r="F16" s="60"/>
    </row>
    <row r="17" spans="1:6" ht="15" x14ac:dyDescent="0.25">
      <c r="A17" s="80" t="s">
        <v>525</v>
      </c>
      <c r="B17" s="60"/>
      <c r="C17" s="60"/>
      <c r="D17" s="60"/>
      <c r="E17" s="60"/>
      <c r="F17" s="60"/>
    </row>
    <row r="18" spans="1:6" ht="15" x14ac:dyDescent="0.25">
      <c r="A18" s="59" t="s">
        <v>527</v>
      </c>
      <c r="B18" s="122"/>
      <c r="C18" s="60"/>
      <c r="D18" s="60"/>
      <c r="E18" s="60"/>
      <c r="F18" s="60"/>
    </row>
    <row r="19" spans="1:6" ht="15" x14ac:dyDescent="0.25">
      <c r="A19" s="59" t="s">
        <v>528</v>
      </c>
      <c r="B19" s="60"/>
      <c r="C19" s="60"/>
      <c r="D19" s="60"/>
      <c r="E19" s="60"/>
      <c r="F19" s="60"/>
    </row>
    <row r="20" spans="1:6" ht="30" x14ac:dyDescent="0.25">
      <c r="A20" s="59" t="s">
        <v>529</v>
      </c>
      <c r="B20" s="123"/>
      <c r="C20" s="123"/>
      <c r="D20" s="123"/>
      <c r="E20" s="123"/>
      <c r="F20" s="123"/>
    </row>
    <row r="21" spans="1:6" ht="30" x14ac:dyDescent="0.25">
      <c r="A21" s="59" t="s">
        <v>530</v>
      </c>
      <c r="B21" s="123"/>
      <c r="C21" s="123"/>
      <c r="D21" s="123"/>
      <c r="E21" s="123"/>
      <c r="F21" s="123"/>
    </row>
    <row r="22" spans="1:6" ht="30" x14ac:dyDescent="0.25">
      <c r="A22" s="59" t="s">
        <v>531</v>
      </c>
      <c r="B22" s="123"/>
      <c r="C22" s="123"/>
      <c r="D22" s="123"/>
      <c r="E22" s="123"/>
      <c r="F22" s="123"/>
    </row>
    <row r="23" spans="1:6" ht="15" x14ac:dyDescent="0.25">
      <c r="A23" s="59" t="s">
        <v>532</v>
      </c>
      <c r="B23" s="123"/>
      <c r="C23" s="123"/>
      <c r="D23" s="123"/>
      <c r="E23" s="123"/>
      <c r="F23" s="123"/>
    </row>
    <row r="24" spans="1:6" ht="15" x14ac:dyDescent="0.25">
      <c r="A24" s="59" t="s">
        <v>533</v>
      </c>
      <c r="B24" s="124"/>
      <c r="C24" s="60"/>
      <c r="D24" s="60"/>
      <c r="E24" s="60"/>
      <c r="F24" s="60"/>
    </row>
    <row r="25" spans="1:6" ht="15" x14ac:dyDescent="0.25">
      <c r="A25" s="59" t="s">
        <v>534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535</v>
      </c>
      <c r="B27" s="45"/>
      <c r="C27" s="45"/>
      <c r="D27" s="45"/>
      <c r="E27" s="45"/>
      <c r="F27" s="45"/>
    </row>
    <row r="28" spans="1:6" ht="15" x14ac:dyDescent="0.25">
      <c r="A28" s="59" t="s">
        <v>536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537</v>
      </c>
      <c r="B30" s="45"/>
      <c r="C30" s="45"/>
      <c r="D30" s="45"/>
      <c r="E30" s="45"/>
      <c r="F30" s="45"/>
    </row>
    <row r="31" spans="1:6" ht="15" x14ac:dyDescent="0.25">
      <c r="A31" s="59" t="s">
        <v>522</v>
      </c>
      <c r="B31" s="60"/>
      <c r="C31" s="60"/>
      <c r="D31" s="60"/>
      <c r="E31" s="60"/>
      <c r="F31" s="60"/>
    </row>
    <row r="32" spans="1:6" ht="15" x14ac:dyDescent="0.25">
      <c r="A32" s="59" t="s">
        <v>526</v>
      </c>
      <c r="B32" s="60"/>
      <c r="C32" s="60"/>
      <c r="D32" s="60"/>
      <c r="E32" s="60"/>
      <c r="F32" s="60"/>
    </row>
    <row r="33" spans="1:6" ht="15" x14ac:dyDescent="0.25">
      <c r="A33" s="59" t="s">
        <v>538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539</v>
      </c>
      <c r="B35" s="45"/>
      <c r="C35" s="45"/>
      <c r="D35" s="45"/>
      <c r="E35" s="45"/>
      <c r="F35" s="45"/>
    </row>
    <row r="36" spans="1:6" ht="15" x14ac:dyDescent="0.25">
      <c r="A36" s="59" t="s">
        <v>540</v>
      </c>
      <c r="B36" s="60"/>
      <c r="C36" s="60"/>
      <c r="D36" s="60"/>
      <c r="E36" s="60"/>
      <c r="F36" s="60"/>
    </row>
    <row r="37" spans="1:6" ht="15" x14ac:dyDescent="0.25">
      <c r="A37" s="59" t="s">
        <v>541</v>
      </c>
      <c r="B37" s="60"/>
      <c r="C37" s="60"/>
      <c r="D37" s="60"/>
      <c r="E37" s="60"/>
      <c r="F37" s="60"/>
    </row>
    <row r="38" spans="1:6" ht="15" x14ac:dyDescent="0.25">
      <c r="A38" s="59" t="s">
        <v>542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543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544</v>
      </c>
      <c r="B42" s="45"/>
      <c r="C42" s="45"/>
      <c r="D42" s="45"/>
      <c r="E42" s="45"/>
      <c r="F42" s="45"/>
    </row>
    <row r="43" spans="1:6" ht="15" x14ac:dyDescent="0.25">
      <c r="A43" s="59" t="s">
        <v>545</v>
      </c>
      <c r="B43" s="60"/>
      <c r="C43" s="60"/>
      <c r="D43" s="60"/>
      <c r="E43" s="60"/>
      <c r="F43" s="60"/>
    </row>
    <row r="44" spans="1:6" ht="15" x14ac:dyDescent="0.25">
      <c r="A44" s="59" t="s">
        <v>546</v>
      </c>
      <c r="B44" s="60"/>
      <c r="C44" s="60"/>
      <c r="D44" s="60"/>
      <c r="E44" s="60"/>
      <c r="F44" s="60"/>
    </row>
    <row r="45" spans="1:6" ht="15" x14ac:dyDescent="0.25">
      <c r="A45" s="59" t="s">
        <v>547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548</v>
      </c>
      <c r="B47" s="45"/>
      <c r="C47" s="45"/>
      <c r="D47" s="45"/>
      <c r="E47" s="45"/>
      <c r="F47" s="45"/>
    </row>
    <row r="48" spans="1:6" ht="15" x14ac:dyDescent="0.25">
      <c r="A48" s="59" t="s">
        <v>546</v>
      </c>
      <c r="B48" s="123"/>
      <c r="C48" s="123"/>
      <c r="D48" s="123"/>
      <c r="E48" s="123"/>
      <c r="F48" s="123"/>
    </row>
    <row r="49" spans="1:6" ht="15" x14ac:dyDescent="0.25">
      <c r="A49" s="59" t="s">
        <v>547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549</v>
      </c>
      <c r="B51" s="45"/>
      <c r="C51" s="45"/>
      <c r="D51" s="45"/>
      <c r="E51" s="45"/>
      <c r="F51" s="45"/>
    </row>
    <row r="52" spans="1:6" ht="15" x14ac:dyDescent="0.25">
      <c r="A52" s="59" t="s">
        <v>546</v>
      </c>
      <c r="B52" s="60"/>
      <c r="C52" s="60"/>
      <c r="D52" s="60"/>
      <c r="E52" s="60"/>
      <c r="F52" s="60"/>
    </row>
    <row r="53" spans="1:6" ht="15" x14ac:dyDescent="0.25">
      <c r="A53" s="59" t="s">
        <v>547</v>
      </c>
      <c r="B53" s="60"/>
      <c r="C53" s="60"/>
      <c r="D53" s="60"/>
      <c r="E53" s="60"/>
      <c r="F53" s="60"/>
    </row>
    <row r="54" spans="1:6" ht="15" x14ac:dyDescent="0.25">
      <c r="A54" s="59" t="s">
        <v>550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551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546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547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552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553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554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555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556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557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50"/>
  <sheetViews>
    <sheetView showGridLines="0" topLeftCell="A20" zoomScale="75" zoomScaleNormal="75" workbookViewId="0">
      <selection activeCell="B48" sqref="B48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65" t="s">
        <v>122</v>
      </c>
      <c r="B1" s="166"/>
      <c r="C1" s="166"/>
      <c r="D1" s="166"/>
      <c r="E1" s="166"/>
      <c r="F1" s="166"/>
      <c r="G1" s="166"/>
      <c r="H1" s="167"/>
    </row>
    <row r="2" spans="1:8" x14ac:dyDescent="0.25">
      <c r="A2" s="110" t="str">
        <f>'Formato 1'!A2</f>
        <v>Procuraduría Auxiliar de Protección a Niñas,Niños y Adolescentes del Municipio de León,Guanajuato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123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2024 y al 31 de Diciembre de 2023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124</v>
      </c>
      <c r="B6" s="6" t="s">
        <v>596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132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133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134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135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136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137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138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139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140</v>
      </c>
      <c r="B18" s="4">
        <v>0</v>
      </c>
      <c r="C18" s="108"/>
      <c r="D18" s="108"/>
      <c r="E18" s="108"/>
      <c r="F18" s="4">
        <v>0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141</v>
      </c>
      <c r="B20" s="4">
        <f t="shared" ref="B20:H20" si="3">B8+B18</f>
        <v>0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0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147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148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149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150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68" t="s">
        <v>151</v>
      </c>
      <c r="B33" s="168"/>
      <c r="C33" s="168"/>
      <c r="D33" s="168"/>
      <c r="E33" s="168"/>
      <c r="F33" s="168"/>
      <c r="G33" s="168"/>
      <c r="H33" s="168"/>
    </row>
    <row r="34" spans="1:8" ht="14.45" customHeight="1" x14ac:dyDescent="0.25">
      <c r="A34" s="168"/>
      <c r="B34" s="168"/>
      <c r="C34" s="168"/>
      <c r="D34" s="168"/>
      <c r="E34" s="168"/>
      <c r="F34" s="168"/>
      <c r="G34" s="168"/>
      <c r="H34" s="168"/>
    </row>
    <row r="35" spans="1:8" ht="14.45" customHeight="1" x14ac:dyDescent="0.25">
      <c r="A35" s="168"/>
      <c r="B35" s="168"/>
      <c r="C35" s="168"/>
      <c r="D35" s="168"/>
      <c r="E35" s="168"/>
      <c r="F35" s="168"/>
      <c r="G35" s="168"/>
      <c r="H35" s="168"/>
    </row>
    <row r="36" spans="1:8" ht="14.45" customHeight="1" x14ac:dyDescent="0.25">
      <c r="A36" s="168"/>
      <c r="B36" s="168"/>
      <c r="C36" s="168"/>
      <c r="D36" s="168"/>
      <c r="E36" s="168"/>
      <c r="F36" s="168"/>
      <c r="G36" s="168"/>
      <c r="H36" s="168"/>
    </row>
    <row r="37" spans="1:8" ht="14.45" customHeight="1" x14ac:dyDescent="0.25">
      <c r="A37" s="168"/>
      <c r="B37" s="168"/>
      <c r="C37" s="168"/>
      <c r="D37" s="168"/>
      <c r="E37" s="168"/>
      <c r="F37" s="168"/>
      <c r="G37" s="168"/>
      <c r="H37" s="168"/>
    </row>
    <row r="38" spans="1:8" x14ac:dyDescent="0.25">
      <c r="A38" s="61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159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160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161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150</v>
      </c>
      <c r="B45" s="54"/>
      <c r="C45" s="54"/>
      <c r="D45" s="54"/>
      <c r="E45" s="54"/>
      <c r="F45" s="54"/>
    </row>
    <row r="49" spans="1:2" x14ac:dyDescent="0.25">
      <c r="A49" t="s">
        <v>602</v>
      </c>
    </row>
    <row r="50" spans="1:2" x14ac:dyDescent="0.25">
      <c r="A50" s="164" t="s">
        <v>606</v>
      </c>
      <c r="B50" s="16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31 B41:F44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5"/>
  <sheetViews>
    <sheetView showGridLines="0" topLeftCell="A7" zoomScale="75" zoomScaleNormal="75" workbookViewId="0">
      <selection activeCell="B33" sqref="B33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65" t="s">
        <v>162</v>
      </c>
      <c r="B1" s="166"/>
      <c r="C1" s="166"/>
      <c r="D1" s="166"/>
      <c r="E1" s="166"/>
      <c r="F1" s="166"/>
      <c r="G1" s="166"/>
      <c r="H1" s="166"/>
      <c r="I1" s="166"/>
      <c r="J1" s="166"/>
      <c r="K1" s="167"/>
    </row>
    <row r="2" spans="1:11" x14ac:dyDescent="0.25">
      <c r="A2" s="110" t="str">
        <f>'Formato 1'!A2</f>
        <v>Procuraduría Auxiliar de Protección a Niñas,Niños y Adolescentes del Municipio de León,Guanajuato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163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605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597</v>
      </c>
      <c r="J6" s="1" t="s">
        <v>598</v>
      </c>
      <c r="K6" s="1" t="s">
        <v>599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172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173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174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175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176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177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178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179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180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181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182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  <row r="23" spans="1:11" x14ac:dyDescent="0.25">
      <c r="A23" s="160" t="s">
        <v>603</v>
      </c>
    </row>
    <row r="25" spans="1:11" x14ac:dyDescent="0.25">
      <c r="A25" s="164" t="s">
        <v>606</v>
      </c>
      <c r="B25" s="164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8"/>
  <sheetViews>
    <sheetView showGridLines="0" zoomScale="75" zoomScaleNormal="75" workbookViewId="0">
      <selection activeCell="B19" sqref="B19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65" t="s">
        <v>183</v>
      </c>
      <c r="B1" s="166"/>
      <c r="C1" s="166"/>
      <c r="D1" s="167"/>
    </row>
    <row r="2" spans="1:4" x14ac:dyDescent="0.25">
      <c r="A2" s="110" t="str">
        <f>'Formato 1'!A2</f>
        <v>Procuraduría Auxiliar de Protección a Niñas,Niños y Adolescentes del Municipio de León,Guanajuato</v>
      </c>
      <c r="B2" s="111"/>
      <c r="C2" s="111"/>
      <c r="D2" s="112"/>
    </row>
    <row r="3" spans="1:4" x14ac:dyDescent="0.25">
      <c r="A3" s="113" t="s">
        <v>184</v>
      </c>
      <c r="B3" s="114"/>
      <c r="C3" s="114"/>
      <c r="D3" s="115"/>
    </row>
    <row r="4" spans="1:4" x14ac:dyDescent="0.25">
      <c r="A4" s="113" t="str">
        <f>'Formato 3'!A4</f>
        <v>Del 1 de octubre al 31 de diciembre de 2024 (b)</v>
      </c>
      <c r="B4" s="114"/>
      <c r="C4" s="114"/>
      <c r="D4" s="115"/>
    </row>
    <row r="5" spans="1:4" x14ac:dyDescent="0.25">
      <c r="A5" s="116" t="s">
        <v>2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0</v>
      </c>
      <c r="C8" s="14">
        <f>SUM(C9:C11)</f>
        <v>0</v>
      </c>
      <c r="D8" s="14">
        <f>SUM(D9:D11)</f>
        <v>0</v>
      </c>
    </row>
    <row r="9" spans="1:4" x14ac:dyDescent="0.25">
      <c r="A9" s="58" t="s">
        <v>189</v>
      </c>
      <c r="B9" s="94">
        <v>0</v>
      </c>
      <c r="C9" s="94">
        <v>0</v>
      </c>
      <c r="D9" s="94">
        <v>0</v>
      </c>
    </row>
    <row r="10" spans="1:4" x14ac:dyDescent="0.25">
      <c r="A10" s="58" t="s">
        <v>190</v>
      </c>
      <c r="B10" s="94">
        <v>0</v>
      </c>
      <c r="C10" s="94">
        <v>0</v>
      </c>
      <c r="D10" s="94">
        <v>0</v>
      </c>
    </row>
    <row r="11" spans="1:4" x14ac:dyDescent="0.25">
      <c r="A11" s="58" t="s">
        <v>191</v>
      </c>
      <c r="B11" s="94">
        <f>B44</f>
        <v>0</v>
      </c>
      <c r="C11" s="94">
        <f>C44</f>
        <v>0</v>
      </c>
      <c r="D11" s="94">
        <f>D44</f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192</v>
      </c>
      <c r="B13" s="14">
        <f>B14+B15</f>
        <v>0</v>
      </c>
      <c r="C13" s="14">
        <f>C14+C15</f>
        <v>0</v>
      </c>
      <c r="D13" s="14">
        <f>D14+D15</f>
        <v>0</v>
      </c>
    </row>
    <row r="14" spans="1:4" x14ac:dyDescent="0.25">
      <c r="A14" s="58" t="s">
        <v>193</v>
      </c>
      <c r="B14" s="94">
        <v>0</v>
      </c>
      <c r="C14" s="94">
        <v>0</v>
      </c>
      <c r="D14" s="94">
        <v>0</v>
      </c>
    </row>
    <row r="15" spans="1:4" x14ac:dyDescent="0.25">
      <c r="A15" s="58" t="s">
        <v>194</v>
      </c>
      <c r="B15" s="94">
        <v>0</v>
      </c>
      <c r="C15" s="94">
        <v>0</v>
      </c>
      <c r="D15" s="94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195</v>
      </c>
      <c r="B17" s="15">
        <v>0</v>
      </c>
      <c r="C17" s="14">
        <f>C18+C19</f>
        <v>0</v>
      </c>
      <c r="D17" s="14">
        <f>D18+D19</f>
        <v>0</v>
      </c>
    </row>
    <row r="18" spans="1:4" x14ac:dyDescent="0.25">
      <c r="A18" s="58" t="s">
        <v>196</v>
      </c>
      <c r="B18" s="16">
        <v>0</v>
      </c>
      <c r="C18" s="47">
        <v>0</v>
      </c>
      <c r="D18" s="47">
        <v>0</v>
      </c>
    </row>
    <row r="19" spans="1:4" x14ac:dyDescent="0.25">
      <c r="A19" s="58" t="s">
        <v>197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198</v>
      </c>
      <c r="B21" s="14">
        <f>B8-B13+B17</f>
        <v>0</v>
      </c>
      <c r="C21" s="14">
        <f>C8-C13+C17</f>
        <v>0</v>
      </c>
      <c r="D21" s="14">
        <f>D8-D13+D17</f>
        <v>0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199</v>
      </c>
      <c r="B23" s="14">
        <f>B21-B11</f>
        <v>0</v>
      </c>
      <c r="C23" s="14">
        <f>C21-C11</f>
        <v>0</v>
      </c>
      <c r="D23" s="14">
        <f>D21-D11</f>
        <v>0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0</v>
      </c>
      <c r="C25" s="14">
        <f>C23-C17</f>
        <v>0</v>
      </c>
      <c r="D25" s="14">
        <f>D23-D17</f>
        <v>0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205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206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0</v>
      </c>
      <c r="D33" s="4">
        <f>D25+D29</f>
        <v>0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210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211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213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214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5" t="s">
        <v>216</v>
      </c>
      <c r="B48" s="96">
        <f>B9</f>
        <v>0</v>
      </c>
      <c r="C48" s="96">
        <f>C9</f>
        <v>0</v>
      </c>
      <c r="D48" s="96">
        <f>D9</f>
        <v>0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210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213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193</v>
      </c>
      <c r="B53" s="47">
        <f>B14</f>
        <v>0</v>
      </c>
      <c r="C53" s="47">
        <f>C14</f>
        <v>0</v>
      </c>
      <c r="D53" s="47">
        <f>D14</f>
        <v>0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196</v>
      </c>
      <c r="B55" s="22">
        <v>0</v>
      </c>
      <c r="C55" s="47">
        <f>C18</f>
        <v>0</v>
      </c>
      <c r="D55" s="47">
        <f>D18</f>
        <v>0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218</v>
      </c>
      <c r="B57" s="4">
        <f>B48+B49-B53+B55</f>
        <v>0</v>
      </c>
      <c r="C57" s="4">
        <f>C48+C49-C53+C55</f>
        <v>0</v>
      </c>
      <c r="D57" s="4">
        <f>D48+D49-D53+D55</f>
        <v>0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0</v>
      </c>
      <c r="C59" s="4">
        <f>C57-C49</f>
        <v>0</v>
      </c>
      <c r="D59" s="4">
        <f>D57-D49</f>
        <v>0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5" t="s">
        <v>190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211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214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221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197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  <row r="77" spans="1:4" x14ac:dyDescent="0.25">
      <c r="A77" t="s">
        <v>604</v>
      </c>
    </row>
    <row r="78" spans="1:4" x14ac:dyDescent="0.25">
      <c r="A78" s="164" t="s">
        <v>606</v>
      </c>
      <c r="B78" s="164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25 B29:D33 B37:D44 B48:D59 B63:D74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80"/>
  <sheetViews>
    <sheetView showGridLines="0" zoomScale="75" zoomScaleNormal="75" workbookViewId="0">
      <selection activeCell="B22" sqref="B22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65" t="s">
        <v>224</v>
      </c>
      <c r="B1" s="166"/>
      <c r="C1" s="166"/>
      <c r="D1" s="166"/>
      <c r="E1" s="166"/>
      <c r="F1" s="166"/>
      <c r="G1" s="167"/>
    </row>
    <row r="2" spans="1:7" x14ac:dyDescent="0.25">
      <c r="A2" s="110" t="str">
        <f>'Formato 1'!A2</f>
        <v>Procuraduría Auxiliar de Protección a Niñas,Niños y Adolescentes del Municipio de León,Guanajuato</v>
      </c>
      <c r="B2" s="111"/>
      <c r="C2" s="111"/>
      <c r="D2" s="111"/>
      <c r="E2" s="111"/>
      <c r="F2" s="111"/>
      <c r="G2" s="112"/>
    </row>
    <row r="3" spans="1:7" x14ac:dyDescent="0.25">
      <c r="A3" s="113" t="s">
        <v>225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octubre al 31 de diciembre de 2024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2</v>
      </c>
      <c r="B5" s="117"/>
      <c r="C5" s="117"/>
      <c r="D5" s="117"/>
      <c r="E5" s="117"/>
      <c r="F5" s="117"/>
      <c r="G5" s="118"/>
    </row>
    <row r="6" spans="1:7" x14ac:dyDescent="0.25">
      <c r="A6" s="169" t="s">
        <v>226</v>
      </c>
      <c r="B6" s="171" t="s">
        <v>227</v>
      </c>
      <c r="C6" s="171"/>
      <c r="D6" s="171"/>
      <c r="E6" s="171"/>
      <c r="F6" s="171"/>
      <c r="G6" s="171" t="s">
        <v>228</v>
      </c>
    </row>
    <row r="7" spans="1:7" ht="30" x14ac:dyDescent="0.25">
      <c r="A7" s="170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171"/>
    </row>
    <row r="8" spans="1:7" x14ac:dyDescent="0.25">
      <c r="A8" s="26" t="s">
        <v>233</v>
      </c>
      <c r="B8" s="91"/>
      <c r="C8" s="91"/>
      <c r="D8" s="91"/>
      <c r="E8" s="91"/>
      <c r="F8" s="91"/>
      <c r="G8" s="91"/>
    </row>
    <row r="9" spans="1:7" x14ac:dyDescent="0.25">
      <c r="A9" s="58" t="s">
        <v>234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235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236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5" si="0">F11-B11</f>
        <v>0</v>
      </c>
    </row>
    <row r="12" spans="1:7" x14ac:dyDescent="0.25">
      <c r="A12" s="58" t="s">
        <v>237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238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f t="shared" si="0"/>
        <v>0</v>
      </c>
    </row>
    <row r="14" spans="1:7" x14ac:dyDescent="0.25">
      <c r="A14" s="58" t="s">
        <v>239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240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f t="shared" si="0"/>
        <v>0</v>
      </c>
    </row>
    <row r="16" spans="1:7" x14ac:dyDescent="0.25">
      <c r="A16" s="92" t="s">
        <v>241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242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243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244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245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246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247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248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249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250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251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252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253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254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255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4" si="4">F30-B30</f>
        <v>0</v>
      </c>
    </row>
    <row r="31" spans="1:7" x14ac:dyDescent="0.25">
      <c r="A31" s="77" t="s">
        <v>256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257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258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259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f t="shared" si="4"/>
        <v>0</v>
      </c>
    </row>
    <row r="35" spans="1:7" ht="14.45" customHeight="1" x14ac:dyDescent="0.25">
      <c r="A35" s="58" t="s">
        <v>260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261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262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263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264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265</v>
      </c>
      <c r="B41" s="4">
        <f t="shared" ref="B41:G41" si="7">SUM(B9,B10,B11,B12,B13,B14,B15,B16,B28,B34,B35,B37)</f>
        <v>0</v>
      </c>
      <c r="C41" s="4">
        <f t="shared" si="7"/>
        <v>0</v>
      </c>
      <c r="D41" s="4">
        <f t="shared" si="7"/>
        <v>0</v>
      </c>
      <c r="E41" s="4">
        <f t="shared" si="7"/>
        <v>0</v>
      </c>
      <c r="F41" s="4">
        <f t="shared" si="7"/>
        <v>0</v>
      </c>
      <c r="G41" s="4">
        <f t="shared" si="7"/>
        <v>0</v>
      </c>
    </row>
    <row r="42" spans="1:7" x14ac:dyDescent="0.25">
      <c r="A42" s="3" t="s">
        <v>266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267</v>
      </c>
      <c r="B44" s="49"/>
      <c r="C44" s="49"/>
      <c r="D44" s="49"/>
      <c r="E44" s="49"/>
      <c r="F44" s="49"/>
      <c r="G44" s="49"/>
    </row>
    <row r="45" spans="1:7" x14ac:dyDescent="0.25">
      <c r="A45" s="58" t="s">
        <v>268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269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270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271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272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273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274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275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276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277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278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279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281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282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283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284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285</v>
      </c>
      <c r="B62" s="161">
        <v>3665203.3099999996</v>
      </c>
      <c r="C62" s="47">
        <v>0</v>
      </c>
      <c r="D62" s="47">
        <v>0</v>
      </c>
      <c r="E62" s="47">
        <v>0</v>
      </c>
      <c r="F62" s="161">
        <v>3665203.3099999996</v>
      </c>
      <c r="G62" s="47">
        <f t="shared" si="13"/>
        <v>0</v>
      </c>
    </row>
    <row r="63" spans="1:7" x14ac:dyDescent="0.25">
      <c r="A63" s="58" t="s">
        <v>286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287</v>
      </c>
      <c r="B65" s="4">
        <f t="shared" ref="B65:G65" si="14">B45+B54+B59+B62+B63</f>
        <v>3665203.3099999996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3665203.3099999996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288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289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290</v>
      </c>
      <c r="B70" s="4">
        <f t="shared" ref="B70:G70" si="16">B41+B65+B67</f>
        <v>3665203.3099999996</v>
      </c>
      <c r="C70" s="4">
        <f t="shared" si="16"/>
        <v>0</v>
      </c>
      <c r="D70" s="4">
        <f t="shared" si="16"/>
        <v>0</v>
      </c>
      <c r="E70" s="4">
        <f t="shared" si="16"/>
        <v>0</v>
      </c>
      <c r="F70" s="4">
        <f t="shared" si="16"/>
        <v>3665203.3099999996</v>
      </c>
      <c r="G70" s="4">
        <f t="shared" si="16"/>
        <v>0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291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292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293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294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  <row r="78" spans="1:7" x14ac:dyDescent="0.25">
      <c r="A78" s="164" t="s">
        <v>606</v>
      </c>
    </row>
    <row r="80" spans="1:7" x14ac:dyDescent="0.25">
      <c r="B80" s="164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58 B60:F61 G9:G15 G60:G76 G55:G58 G38:G53 B63:F75 C62:E62" unlockedFormula="1"/>
    <ignoredError sqref="B28:F28 B59:F59" formulaRange="1" unlockedFormula="1"/>
    <ignoredError sqref="G59 G54 G16:G37" formula="1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2"/>
  <sheetViews>
    <sheetView showGridLines="0" topLeftCell="A154" zoomScale="75" zoomScaleNormal="75" workbookViewId="0">
      <selection activeCell="H175" sqref="H175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74" t="s">
        <v>295</v>
      </c>
      <c r="B1" s="166"/>
      <c r="C1" s="166"/>
      <c r="D1" s="166"/>
      <c r="E1" s="166"/>
      <c r="F1" s="166"/>
      <c r="G1" s="167"/>
    </row>
    <row r="2" spans="1:7" x14ac:dyDescent="0.25">
      <c r="A2" s="125" t="str">
        <f>'Formato 1'!A2</f>
        <v>Procuraduría Auxiliar de Protección a Niñas,Niños y Adolescentes del Municipio de León,Guanajuato</v>
      </c>
      <c r="B2" s="125"/>
      <c r="C2" s="125"/>
      <c r="D2" s="125"/>
      <c r="E2" s="125"/>
      <c r="F2" s="125"/>
      <c r="G2" s="125"/>
    </row>
    <row r="3" spans="1:7" x14ac:dyDescent="0.25">
      <c r="A3" s="126" t="s">
        <v>296</v>
      </c>
      <c r="B3" s="126"/>
      <c r="C3" s="126"/>
      <c r="D3" s="126"/>
      <c r="E3" s="126"/>
      <c r="F3" s="126"/>
      <c r="G3" s="126"/>
    </row>
    <row r="4" spans="1:7" x14ac:dyDescent="0.25">
      <c r="A4" s="126" t="s">
        <v>297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octubre al 31 de diciembre de 2024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2</v>
      </c>
      <c r="B6" s="127"/>
      <c r="C6" s="127"/>
      <c r="D6" s="127"/>
      <c r="E6" s="127"/>
      <c r="F6" s="127"/>
      <c r="G6" s="127"/>
    </row>
    <row r="7" spans="1:7" x14ac:dyDescent="0.25">
      <c r="A7" s="172" t="s">
        <v>4</v>
      </c>
      <c r="B7" s="172" t="s">
        <v>298</v>
      </c>
      <c r="C7" s="172"/>
      <c r="D7" s="172"/>
      <c r="E7" s="172"/>
      <c r="F7" s="172"/>
      <c r="G7" s="173" t="s">
        <v>299</v>
      </c>
    </row>
    <row r="8" spans="1:7" ht="30" x14ac:dyDescent="0.25">
      <c r="A8" s="172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72"/>
    </row>
    <row r="9" spans="1:7" x14ac:dyDescent="0.25">
      <c r="A9" s="27" t="s">
        <v>304</v>
      </c>
      <c r="B9" s="83">
        <f t="shared" ref="B9:F9" si="0">SUM(B10,B18,B28,B38,B48,B58,B62,B71,B75)</f>
        <v>5000935.0028440002</v>
      </c>
      <c r="C9" s="83">
        <f>SUM(C10,C18,C28,C38,C48,C58,C62,C71,C75)</f>
        <v>-5.8207660913467407E-11</v>
      </c>
      <c r="D9" s="83">
        <f t="shared" si="0"/>
        <v>5000935.0028440002</v>
      </c>
      <c r="E9" s="83">
        <f t="shared" si="0"/>
        <v>3406479.16</v>
      </c>
      <c r="F9" s="83">
        <f t="shared" si="0"/>
        <v>2620225.2999999998</v>
      </c>
      <c r="G9" s="83">
        <f>SUM(G10,G18,G28,G38,G48,G58,G62,G71,G75)</f>
        <v>1594455.8428440006</v>
      </c>
    </row>
    <row r="10" spans="1:7" x14ac:dyDescent="0.25">
      <c r="A10" s="84" t="s">
        <v>305</v>
      </c>
      <c r="B10" s="83">
        <v>4267440.0028440002</v>
      </c>
      <c r="C10" s="83">
        <v>-2923154</v>
      </c>
      <c r="D10" s="83">
        <v>1344286.0028440002</v>
      </c>
      <c r="E10" s="83">
        <v>0</v>
      </c>
      <c r="F10" s="83">
        <v>0</v>
      </c>
      <c r="G10" s="83">
        <v>1344286.0028440002</v>
      </c>
    </row>
    <row r="11" spans="1:7" x14ac:dyDescent="0.25">
      <c r="A11" s="85" t="s">
        <v>306</v>
      </c>
      <c r="B11" s="162">
        <v>2339754.5099999998</v>
      </c>
      <c r="C11" s="75">
        <v>-1885424</v>
      </c>
      <c r="D11" s="75">
        <v>454330.50999999978</v>
      </c>
      <c r="E11" s="75">
        <v>0</v>
      </c>
      <c r="F11" s="75">
        <v>0</v>
      </c>
      <c r="G11" s="75">
        <v>454330.50999999978</v>
      </c>
    </row>
    <row r="12" spans="1:7" x14ac:dyDescent="0.25">
      <c r="A12" s="85" t="s">
        <v>307</v>
      </c>
      <c r="B12" s="162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85" t="s">
        <v>308</v>
      </c>
      <c r="B13" s="162">
        <v>600000</v>
      </c>
      <c r="C13" s="75">
        <v>-600000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85" t="s">
        <v>309</v>
      </c>
      <c r="B14" s="162">
        <v>875460</v>
      </c>
      <c r="C14" s="75">
        <v>0</v>
      </c>
      <c r="D14" s="75">
        <v>875460</v>
      </c>
      <c r="E14" s="75">
        <v>0</v>
      </c>
      <c r="F14" s="75">
        <v>0</v>
      </c>
      <c r="G14" s="75">
        <v>875460</v>
      </c>
    </row>
    <row r="15" spans="1:7" x14ac:dyDescent="0.25">
      <c r="A15" s="85" t="s">
        <v>310</v>
      </c>
      <c r="B15" s="162">
        <v>452225.49284399999</v>
      </c>
      <c r="C15" s="75">
        <v>-437730</v>
      </c>
      <c r="D15" s="75">
        <v>14495.492843999993</v>
      </c>
      <c r="E15" s="75">
        <v>0</v>
      </c>
      <c r="F15" s="75">
        <v>0</v>
      </c>
      <c r="G15" s="75">
        <v>14495.492843999993</v>
      </c>
    </row>
    <row r="16" spans="1:7" x14ac:dyDescent="0.25">
      <c r="A16" s="85" t="s">
        <v>311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85" t="s">
        <v>312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84" t="s">
        <v>313</v>
      </c>
      <c r="B18" s="83">
        <v>5000</v>
      </c>
      <c r="C18" s="83">
        <v>114783.63</v>
      </c>
      <c r="D18" s="83">
        <v>119783.63</v>
      </c>
      <c r="E18" s="83">
        <v>119783.63</v>
      </c>
      <c r="F18" s="83">
        <v>119783.43000000001</v>
      </c>
      <c r="G18" s="83">
        <v>0</v>
      </c>
    </row>
    <row r="19" spans="1:7" x14ac:dyDescent="0.25">
      <c r="A19" s="85" t="s">
        <v>314</v>
      </c>
      <c r="B19" s="75">
        <v>5000</v>
      </c>
      <c r="C19" s="162">
        <v>0</v>
      </c>
      <c r="D19" s="163">
        <v>5000</v>
      </c>
      <c r="E19" s="162">
        <v>4999.8</v>
      </c>
      <c r="F19" s="162">
        <v>4999.8</v>
      </c>
      <c r="G19" s="75">
        <v>0.1999999999998181</v>
      </c>
    </row>
    <row r="20" spans="1:7" x14ac:dyDescent="0.25">
      <c r="A20" s="85" t="s">
        <v>315</v>
      </c>
      <c r="B20" s="75">
        <v>0</v>
      </c>
      <c r="C20" s="162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85" t="s">
        <v>316</v>
      </c>
      <c r="B21" s="75">
        <v>0</v>
      </c>
      <c r="C21" s="162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85" t="s">
        <v>317</v>
      </c>
      <c r="B22" s="75">
        <v>0</v>
      </c>
      <c r="C22" s="162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85" t="s">
        <v>318</v>
      </c>
      <c r="B23" s="75">
        <v>0</v>
      </c>
      <c r="C23" s="162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85" t="s">
        <v>319</v>
      </c>
      <c r="B24" s="75">
        <v>0</v>
      </c>
      <c r="C24" s="162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85" t="s">
        <v>320</v>
      </c>
      <c r="B25" s="75">
        <v>0</v>
      </c>
      <c r="C25" s="162">
        <v>110734.88</v>
      </c>
      <c r="D25" s="75">
        <v>110734.88</v>
      </c>
      <c r="E25" s="75">
        <v>110734.88</v>
      </c>
      <c r="F25" s="75">
        <v>110734.88</v>
      </c>
      <c r="G25" s="75">
        <v>0</v>
      </c>
    </row>
    <row r="26" spans="1:7" x14ac:dyDescent="0.25">
      <c r="A26" s="85" t="s">
        <v>321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85" t="s">
        <v>322</v>
      </c>
      <c r="B27" s="75">
        <v>0</v>
      </c>
      <c r="C27" s="75">
        <v>4048.75</v>
      </c>
      <c r="D27" s="75">
        <v>4048.75</v>
      </c>
      <c r="E27" s="75">
        <v>4048.75</v>
      </c>
      <c r="F27" s="75">
        <v>4048.75</v>
      </c>
      <c r="G27" s="75">
        <v>0</v>
      </c>
    </row>
    <row r="28" spans="1:7" x14ac:dyDescent="0.25">
      <c r="A28" s="84" t="s">
        <v>323</v>
      </c>
      <c r="B28" s="83">
        <v>293305</v>
      </c>
      <c r="C28" s="83">
        <v>1041812.81</v>
      </c>
      <c r="D28" s="83">
        <v>1335117.81</v>
      </c>
      <c r="E28" s="83">
        <v>1173539.4099999999</v>
      </c>
      <c r="F28" s="83">
        <v>913430.36</v>
      </c>
      <c r="G28" s="83">
        <v>161578.40000000014</v>
      </c>
    </row>
    <row r="29" spans="1:7" x14ac:dyDescent="0.25">
      <c r="A29" s="85" t="s">
        <v>324</v>
      </c>
      <c r="B29" s="75">
        <v>0</v>
      </c>
      <c r="C29" s="75">
        <v>7908.28</v>
      </c>
      <c r="D29" s="75">
        <v>7908.28</v>
      </c>
      <c r="E29" s="75">
        <v>0</v>
      </c>
      <c r="F29" s="75">
        <v>0</v>
      </c>
      <c r="G29" s="75">
        <v>7908.28</v>
      </c>
    </row>
    <row r="30" spans="1:7" x14ac:dyDescent="0.25">
      <c r="A30" s="85" t="s">
        <v>325</v>
      </c>
      <c r="B30" s="162">
        <v>65000</v>
      </c>
      <c r="C30" s="75">
        <v>-65000</v>
      </c>
      <c r="D30" s="75">
        <v>0</v>
      </c>
      <c r="E30" s="75">
        <v>0</v>
      </c>
      <c r="F30" s="75">
        <v>0</v>
      </c>
      <c r="G30" s="75">
        <v>0</v>
      </c>
    </row>
    <row r="31" spans="1:7" x14ac:dyDescent="0.25">
      <c r="A31" s="85" t="s">
        <v>326</v>
      </c>
      <c r="B31" s="162">
        <v>0</v>
      </c>
      <c r="C31" s="75">
        <v>353377.05</v>
      </c>
      <c r="D31" s="75">
        <v>353377.05</v>
      </c>
      <c r="E31" s="75">
        <v>353377.05</v>
      </c>
      <c r="F31" s="75">
        <v>93268</v>
      </c>
      <c r="G31" s="75">
        <v>0</v>
      </c>
    </row>
    <row r="32" spans="1:7" x14ac:dyDescent="0.25">
      <c r="A32" s="85" t="s">
        <v>327</v>
      </c>
      <c r="B32" s="162">
        <v>0</v>
      </c>
      <c r="C32" s="75">
        <v>0</v>
      </c>
      <c r="D32" s="75">
        <v>0</v>
      </c>
      <c r="E32" s="75">
        <v>0</v>
      </c>
      <c r="F32" s="75">
        <v>0</v>
      </c>
      <c r="G32" s="75">
        <v>0</v>
      </c>
    </row>
    <row r="33" spans="1:7" ht="14.45" customHeight="1" x14ac:dyDescent="0.25">
      <c r="A33" s="85" t="s">
        <v>328</v>
      </c>
      <c r="B33" s="162">
        <v>0</v>
      </c>
      <c r="C33" s="75">
        <v>199689.36</v>
      </c>
      <c r="D33" s="75">
        <v>199689.36</v>
      </c>
      <c r="E33" s="75">
        <v>199689.36</v>
      </c>
      <c r="F33" s="75">
        <v>199689.36</v>
      </c>
      <c r="G33" s="75">
        <v>0</v>
      </c>
    </row>
    <row r="34" spans="1:7" ht="14.45" customHeight="1" x14ac:dyDescent="0.25">
      <c r="A34" s="85" t="s">
        <v>329</v>
      </c>
      <c r="B34" s="162">
        <v>0</v>
      </c>
      <c r="C34" s="75">
        <v>0</v>
      </c>
      <c r="D34" s="75">
        <v>0</v>
      </c>
      <c r="E34" s="75">
        <v>0</v>
      </c>
      <c r="F34" s="75">
        <v>0</v>
      </c>
      <c r="G34" s="75">
        <v>0</v>
      </c>
    </row>
    <row r="35" spans="1:7" ht="14.45" customHeight="1" x14ac:dyDescent="0.25">
      <c r="A35" s="85" t="s">
        <v>330</v>
      </c>
      <c r="B35" s="162">
        <v>0</v>
      </c>
      <c r="C35" s="75">
        <v>13977</v>
      </c>
      <c r="D35" s="75">
        <v>13977</v>
      </c>
      <c r="E35" s="75">
        <v>13977</v>
      </c>
      <c r="F35" s="75">
        <v>13977</v>
      </c>
      <c r="G35" s="75">
        <v>0</v>
      </c>
    </row>
    <row r="36" spans="1:7" ht="14.45" customHeight="1" x14ac:dyDescent="0.25">
      <c r="A36" s="85" t="s">
        <v>331</v>
      </c>
      <c r="B36" s="162">
        <v>0</v>
      </c>
      <c r="C36" s="75">
        <v>6496</v>
      </c>
      <c r="D36" s="75">
        <v>6496</v>
      </c>
      <c r="E36" s="75">
        <v>6496</v>
      </c>
      <c r="F36" s="75">
        <v>6496</v>
      </c>
      <c r="G36" s="75">
        <v>0</v>
      </c>
    </row>
    <row r="37" spans="1:7" ht="14.45" customHeight="1" x14ac:dyDescent="0.25">
      <c r="A37" s="85" t="s">
        <v>332</v>
      </c>
      <c r="B37" s="162">
        <v>228305</v>
      </c>
      <c r="C37" s="162">
        <v>371695</v>
      </c>
      <c r="D37" s="163">
        <v>600000</v>
      </c>
      <c r="E37" s="162">
        <v>600000</v>
      </c>
      <c r="F37" s="162">
        <v>600000</v>
      </c>
      <c r="G37" s="75">
        <v>0</v>
      </c>
    </row>
    <row r="38" spans="1:7" x14ac:dyDescent="0.25">
      <c r="A38" s="84" t="s">
        <v>333</v>
      </c>
      <c r="B38" s="83">
        <v>0</v>
      </c>
      <c r="C38" s="83">
        <v>1630000</v>
      </c>
      <c r="D38" s="83">
        <v>1630000</v>
      </c>
      <c r="E38" s="83">
        <v>1541434.21</v>
      </c>
      <c r="F38" s="83">
        <v>1112334.01</v>
      </c>
      <c r="G38" s="83">
        <v>88565.790000000037</v>
      </c>
    </row>
    <row r="39" spans="1:7" x14ac:dyDescent="0.25">
      <c r="A39" s="85" t="s">
        <v>334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v>0</v>
      </c>
    </row>
    <row r="40" spans="1:7" x14ac:dyDescent="0.25">
      <c r="A40" s="85" t="s">
        <v>335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v>0</v>
      </c>
    </row>
    <row r="41" spans="1:7" x14ac:dyDescent="0.25">
      <c r="A41" s="85" t="s">
        <v>336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v>0</v>
      </c>
    </row>
    <row r="42" spans="1:7" x14ac:dyDescent="0.25">
      <c r="A42" s="85" t="s">
        <v>337</v>
      </c>
      <c r="B42" s="75">
        <v>0</v>
      </c>
      <c r="C42" s="162">
        <v>1630000</v>
      </c>
      <c r="D42" s="163">
        <v>1630000</v>
      </c>
      <c r="E42" s="162">
        <v>1541434.21</v>
      </c>
      <c r="F42" s="162">
        <v>1112334.01</v>
      </c>
      <c r="G42" s="75">
        <v>88565.790000000037</v>
      </c>
    </row>
    <row r="43" spans="1:7" x14ac:dyDescent="0.25">
      <c r="A43" s="85" t="s">
        <v>338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v>0</v>
      </c>
    </row>
    <row r="44" spans="1:7" x14ac:dyDescent="0.25">
      <c r="A44" s="85" t="s">
        <v>339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v>0</v>
      </c>
    </row>
    <row r="45" spans="1:7" x14ac:dyDescent="0.25">
      <c r="A45" s="85" t="s">
        <v>340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v>0</v>
      </c>
    </row>
    <row r="46" spans="1:7" x14ac:dyDescent="0.25">
      <c r="A46" s="85" t="s">
        <v>341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v>0</v>
      </c>
    </row>
    <row r="47" spans="1:7" x14ac:dyDescent="0.25">
      <c r="A47" s="85" t="s">
        <v>342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v>0</v>
      </c>
    </row>
    <row r="48" spans="1:7" x14ac:dyDescent="0.25">
      <c r="A48" s="84" t="s">
        <v>343</v>
      </c>
      <c r="B48" s="83">
        <v>435190</v>
      </c>
      <c r="C48" s="83">
        <v>136557.56</v>
      </c>
      <c r="D48" s="83">
        <v>571747.56000000006</v>
      </c>
      <c r="E48" s="83">
        <v>571721.91</v>
      </c>
      <c r="F48" s="83">
        <v>474677.50000000006</v>
      </c>
      <c r="G48" s="83">
        <v>25.650000000023283</v>
      </c>
    </row>
    <row r="49" spans="1:7" x14ac:dyDescent="0.25">
      <c r="A49" s="85" t="s">
        <v>344</v>
      </c>
      <c r="B49" s="75">
        <v>435190</v>
      </c>
      <c r="C49" s="75">
        <v>136557.56</v>
      </c>
      <c r="D49" s="75">
        <v>571747.56000000006</v>
      </c>
      <c r="E49" s="75">
        <v>571721.91</v>
      </c>
      <c r="F49" s="75">
        <v>474677.50000000006</v>
      </c>
      <c r="G49" s="75">
        <v>25.650000000023283</v>
      </c>
    </row>
    <row r="50" spans="1:7" x14ac:dyDescent="0.25">
      <c r="A50" s="85" t="s">
        <v>345</v>
      </c>
      <c r="B50" s="75">
        <v>0</v>
      </c>
      <c r="C50" s="75">
        <v>0</v>
      </c>
      <c r="D50" s="75">
        <v>0</v>
      </c>
      <c r="E50" s="75">
        <v>0</v>
      </c>
      <c r="F50" s="75">
        <v>0</v>
      </c>
      <c r="G50" s="75">
        <v>0</v>
      </c>
    </row>
    <row r="51" spans="1:7" x14ac:dyDescent="0.25">
      <c r="A51" s="85" t="s">
        <v>346</v>
      </c>
      <c r="B51" s="75">
        <v>0</v>
      </c>
      <c r="C51" s="75">
        <v>0</v>
      </c>
      <c r="D51" s="75">
        <v>0</v>
      </c>
      <c r="E51" s="75">
        <v>0</v>
      </c>
      <c r="F51" s="75">
        <v>0</v>
      </c>
      <c r="G51" s="75">
        <v>0</v>
      </c>
    </row>
    <row r="52" spans="1:7" x14ac:dyDescent="0.25">
      <c r="A52" s="85" t="s">
        <v>347</v>
      </c>
      <c r="B52" s="75">
        <v>0</v>
      </c>
      <c r="C52" s="75">
        <v>0</v>
      </c>
      <c r="D52" s="75">
        <v>0</v>
      </c>
      <c r="E52" s="75">
        <v>0</v>
      </c>
      <c r="F52" s="75">
        <v>0</v>
      </c>
      <c r="G52" s="75">
        <v>0</v>
      </c>
    </row>
    <row r="53" spans="1:7" x14ac:dyDescent="0.25">
      <c r="A53" s="85" t="s">
        <v>348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v>0</v>
      </c>
    </row>
    <row r="54" spans="1:7" x14ac:dyDescent="0.25">
      <c r="A54" s="85" t="s">
        <v>349</v>
      </c>
      <c r="B54" s="75">
        <v>0</v>
      </c>
      <c r="C54" s="75">
        <v>0</v>
      </c>
      <c r="D54" s="75">
        <v>0</v>
      </c>
      <c r="E54" s="75">
        <v>0</v>
      </c>
      <c r="F54" s="75">
        <v>0</v>
      </c>
      <c r="G54" s="75">
        <v>0</v>
      </c>
    </row>
    <row r="55" spans="1:7" x14ac:dyDescent="0.25">
      <c r="A55" s="85" t="s">
        <v>350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v>0</v>
      </c>
    </row>
    <row r="56" spans="1:7" x14ac:dyDescent="0.25">
      <c r="A56" s="85" t="s">
        <v>351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v>0</v>
      </c>
    </row>
    <row r="57" spans="1:7" x14ac:dyDescent="0.25">
      <c r="A57" s="85" t="s">
        <v>352</v>
      </c>
      <c r="B57" s="75">
        <v>0</v>
      </c>
      <c r="C57" s="75">
        <v>0</v>
      </c>
      <c r="D57" s="75">
        <v>0</v>
      </c>
      <c r="E57" s="75">
        <v>0</v>
      </c>
      <c r="F57" s="75">
        <v>0</v>
      </c>
      <c r="G57" s="75">
        <v>0</v>
      </c>
    </row>
    <row r="58" spans="1:7" x14ac:dyDescent="0.25">
      <c r="A58" s="84" t="s">
        <v>353</v>
      </c>
      <c r="B58" s="83">
        <v>0</v>
      </c>
      <c r="C58" s="83">
        <v>0</v>
      </c>
      <c r="D58" s="83">
        <v>0</v>
      </c>
      <c r="E58" s="83">
        <v>0</v>
      </c>
      <c r="F58" s="83">
        <v>0</v>
      </c>
      <c r="G58" s="83">
        <v>0</v>
      </c>
    </row>
    <row r="59" spans="1:7" x14ac:dyDescent="0.25">
      <c r="A59" s="85" t="s">
        <v>354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v>0</v>
      </c>
    </row>
    <row r="60" spans="1:7" x14ac:dyDescent="0.25">
      <c r="A60" s="85" t="s">
        <v>355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v>0</v>
      </c>
    </row>
    <row r="61" spans="1:7" x14ac:dyDescent="0.25">
      <c r="A61" s="85" t="s">
        <v>356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v>0</v>
      </c>
    </row>
    <row r="62" spans="1:7" x14ac:dyDescent="0.25">
      <c r="A62" s="84" t="s">
        <v>357</v>
      </c>
      <c r="B62" s="83">
        <v>0</v>
      </c>
      <c r="C62" s="83">
        <v>0</v>
      </c>
      <c r="D62" s="83">
        <v>0</v>
      </c>
      <c r="E62" s="83">
        <v>0</v>
      </c>
      <c r="F62" s="83">
        <v>0</v>
      </c>
      <c r="G62" s="83">
        <v>0</v>
      </c>
    </row>
    <row r="63" spans="1:7" x14ac:dyDescent="0.25">
      <c r="A63" s="85" t="s">
        <v>358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v>0</v>
      </c>
    </row>
    <row r="64" spans="1:7" x14ac:dyDescent="0.25">
      <c r="A64" s="85" t="s">
        <v>359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v>0</v>
      </c>
    </row>
    <row r="65" spans="1:7" x14ac:dyDescent="0.25">
      <c r="A65" s="85" t="s">
        <v>360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v>0</v>
      </c>
    </row>
    <row r="66" spans="1:7" x14ac:dyDescent="0.25">
      <c r="A66" s="85" t="s">
        <v>361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v>0</v>
      </c>
    </row>
    <row r="67" spans="1:7" x14ac:dyDescent="0.25">
      <c r="A67" s="85" t="s">
        <v>362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v>0</v>
      </c>
    </row>
    <row r="68" spans="1:7" x14ac:dyDescent="0.25">
      <c r="A68" s="85" t="s">
        <v>363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v>0</v>
      </c>
    </row>
    <row r="69" spans="1:7" x14ac:dyDescent="0.25">
      <c r="A69" s="85" t="s">
        <v>364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v>0</v>
      </c>
    </row>
    <row r="70" spans="1:7" x14ac:dyDescent="0.25">
      <c r="A70" s="85" t="s">
        <v>365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v>0</v>
      </c>
    </row>
    <row r="71" spans="1:7" x14ac:dyDescent="0.25">
      <c r="A71" s="84" t="s">
        <v>366</v>
      </c>
      <c r="B71" s="83">
        <v>0</v>
      </c>
      <c r="C71" s="83">
        <v>0</v>
      </c>
      <c r="D71" s="83">
        <v>0</v>
      </c>
      <c r="E71" s="83">
        <v>0</v>
      </c>
      <c r="F71" s="83">
        <v>0</v>
      </c>
      <c r="G71" s="83">
        <v>0</v>
      </c>
    </row>
    <row r="72" spans="1:7" x14ac:dyDescent="0.25">
      <c r="A72" s="85" t="s">
        <v>367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v>0</v>
      </c>
    </row>
    <row r="73" spans="1:7" x14ac:dyDescent="0.25">
      <c r="A73" s="85" t="s">
        <v>368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v>0</v>
      </c>
    </row>
    <row r="74" spans="1:7" x14ac:dyDescent="0.25">
      <c r="A74" s="85" t="s">
        <v>369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v>0</v>
      </c>
    </row>
    <row r="75" spans="1:7" x14ac:dyDescent="0.25">
      <c r="A75" s="84" t="s">
        <v>370</v>
      </c>
      <c r="B75" s="83">
        <v>0</v>
      </c>
      <c r="C75" s="83">
        <v>0</v>
      </c>
      <c r="D75" s="83">
        <v>0</v>
      </c>
      <c r="E75" s="83">
        <v>0</v>
      </c>
      <c r="F75" s="83">
        <v>0</v>
      </c>
      <c r="G75" s="83">
        <v>0</v>
      </c>
    </row>
    <row r="76" spans="1:7" x14ac:dyDescent="0.25">
      <c r="A76" s="85" t="s">
        <v>371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v>0</v>
      </c>
    </row>
    <row r="77" spans="1:7" x14ac:dyDescent="0.25">
      <c r="A77" s="85" t="s">
        <v>372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v>0</v>
      </c>
    </row>
    <row r="78" spans="1:7" x14ac:dyDescent="0.25">
      <c r="A78" s="85" t="s">
        <v>373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v>0</v>
      </c>
    </row>
    <row r="79" spans="1:7" x14ac:dyDescent="0.25">
      <c r="A79" s="85" t="s">
        <v>374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v>0</v>
      </c>
    </row>
    <row r="80" spans="1:7" x14ac:dyDescent="0.25">
      <c r="A80" s="85" t="s">
        <v>375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v>0</v>
      </c>
    </row>
    <row r="81" spans="1:7" x14ac:dyDescent="0.25">
      <c r="A81" s="85" t="s">
        <v>376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v>0</v>
      </c>
    </row>
    <row r="82" spans="1:7" x14ac:dyDescent="0.25">
      <c r="A82" s="85" t="s">
        <v>377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378</v>
      </c>
      <c r="B84" s="83">
        <f t="shared" ref="B84:G84" si="1">SUM(B85,B93,B103,B113,B123,B133,B137,B146,B150)</f>
        <v>0</v>
      </c>
      <c r="C84" s="83">
        <f t="shared" si="1"/>
        <v>0</v>
      </c>
      <c r="D84" s="83">
        <f t="shared" si="1"/>
        <v>0</v>
      </c>
      <c r="E84" s="83">
        <f t="shared" si="1"/>
        <v>0</v>
      </c>
      <c r="F84" s="83">
        <f t="shared" si="1"/>
        <v>0</v>
      </c>
      <c r="G84" s="83">
        <f t="shared" si="1"/>
        <v>0</v>
      </c>
    </row>
    <row r="85" spans="1:7" x14ac:dyDescent="0.25">
      <c r="A85" s="84" t="s">
        <v>305</v>
      </c>
      <c r="B85" s="83">
        <f t="shared" ref="B85:G85" si="2">SUM(B86:B92)</f>
        <v>0</v>
      </c>
      <c r="C85" s="83">
        <f t="shared" si="2"/>
        <v>0</v>
      </c>
      <c r="D85" s="83">
        <f t="shared" si="2"/>
        <v>0</v>
      </c>
      <c r="E85" s="83">
        <f t="shared" si="2"/>
        <v>0</v>
      </c>
      <c r="F85" s="83">
        <f t="shared" si="2"/>
        <v>0</v>
      </c>
      <c r="G85" s="83">
        <f t="shared" si="2"/>
        <v>0</v>
      </c>
    </row>
    <row r="86" spans="1:7" x14ac:dyDescent="0.25">
      <c r="A86" s="85" t="s">
        <v>306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307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3">D87-E87</f>
        <v>0</v>
      </c>
    </row>
    <row r="88" spans="1:7" x14ac:dyDescent="0.25">
      <c r="A88" s="85" t="s">
        <v>308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3"/>
        <v>0</v>
      </c>
    </row>
    <row r="89" spans="1:7" x14ac:dyDescent="0.25">
      <c r="A89" s="85" t="s">
        <v>309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3"/>
        <v>0</v>
      </c>
    </row>
    <row r="90" spans="1:7" x14ac:dyDescent="0.25">
      <c r="A90" s="85" t="s">
        <v>310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3"/>
        <v>0</v>
      </c>
    </row>
    <row r="91" spans="1:7" x14ac:dyDescent="0.25">
      <c r="A91" s="85" t="s">
        <v>311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3"/>
        <v>0</v>
      </c>
    </row>
    <row r="92" spans="1:7" x14ac:dyDescent="0.25">
      <c r="A92" s="85" t="s">
        <v>312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3"/>
        <v>0</v>
      </c>
    </row>
    <row r="93" spans="1:7" x14ac:dyDescent="0.25">
      <c r="A93" s="84" t="s">
        <v>313</v>
      </c>
      <c r="B93" s="83">
        <f t="shared" ref="B93:G93" si="4">SUM(B94:B102)</f>
        <v>0</v>
      </c>
      <c r="C93" s="83">
        <f t="shared" si="4"/>
        <v>0</v>
      </c>
      <c r="D93" s="83">
        <f t="shared" si="4"/>
        <v>0</v>
      </c>
      <c r="E93" s="83">
        <f t="shared" si="4"/>
        <v>0</v>
      </c>
      <c r="F93" s="83">
        <f t="shared" si="4"/>
        <v>0</v>
      </c>
      <c r="G93" s="83">
        <f t="shared" si="4"/>
        <v>0</v>
      </c>
    </row>
    <row r="94" spans="1:7" x14ac:dyDescent="0.25">
      <c r="A94" s="85" t="s">
        <v>314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315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5">D95-E95</f>
        <v>0</v>
      </c>
    </row>
    <row r="96" spans="1:7" x14ac:dyDescent="0.25">
      <c r="A96" s="85" t="s">
        <v>316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5"/>
        <v>0</v>
      </c>
    </row>
    <row r="97" spans="1:7" x14ac:dyDescent="0.25">
      <c r="A97" s="85" t="s">
        <v>317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5"/>
        <v>0</v>
      </c>
    </row>
    <row r="98" spans="1:7" x14ac:dyDescent="0.25">
      <c r="A98" s="87" t="s">
        <v>318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5"/>
        <v>0</v>
      </c>
    </row>
    <row r="99" spans="1:7" x14ac:dyDescent="0.25">
      <c r="A99" s="85" t="s">
        <v>319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5"/>
        <v>0</v>
      </c>
    </row>
    <row r="100" spans="1:7" x14ac:dyDescent="0.25">
      <c r="A100" s="85" t="s">
        <v>320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5"/>
        <v>0</v>
      </c>
    </row>
    <row r="101" spans="1:7" x14ac:dyDescent="0.25">
      <c r="A101" s="85" t="s">
        <v>321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5"/>
        <v>0</v>
      </c>
    </row>
    <row r="102" spans="1:7" x14ac:dyDescent="0.25">
      <c r="A102" s="85" t="s">
        <v>322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5"/>
        <v>0</v>
      </c>
    </row>
    <row r="103" spans="1:7" x14ac:dyDescent="0.25">
      <c r="A103" s="84" t="s">
        <v>323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324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325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6">D105-E105</f>
        <v>0</v>
      </c>
    </row>
    <row r="106" spans="1:7" x14ac:dyDescent="0.25">
      <c r="A106" s="85" t="s">
        <v>326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6"/>
        <v>0</v>
      </c>
    </row>
    <row r="107" spans="1:7" x14ac:dyDescent="0.25">
      <c r="A107" s="85" t="s">
        <v>327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6"/>
        <v>0</v>
      </c>
    </row>
    <row r="108" spans="1:7" x14ac:dyDescent="0.25">
      <c r="A108" s="85" t="s">
        <v>328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6"/>
        <v>0</v>
      </c>
    </row>
    <row r="109" spans="1:7" x14ac:dyDescent="0.25">
      <c r="A109" s="85" t="s">
        <v>329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6"/>
        <v>0</v>
      </c>
    </row>
    <row r="110" spans="1:7" x14ac:dyDescent="0.25">
      <c r="A110" s="85" t="s">
        <v>330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6"/>
        <v>0</v>
      </c>
    </row>
    <row r="111" spans="1:7" x14ac:dyDescent="0.25">
      <c r="A111" s="85" t="s">
        <v>331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6"/>
        <v>0</v>
      </c>
    </row>
    <row r="112" spans="1:7" x14ac:dyDescent="0.25">
      <c r="A112" s="85" t="s">
        <v>332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6"/>
        <v>0</v>
      </c>
    </row>
    <row r="113" spans="1:7" x14ac:dyDescent="0.25">
      <c r="A113" s="84" t="s">
        <v>333</v>
      </c>
      <c r="B113" s="83">
        <f t="shared" ref="B113:G113" si="7">SUM(B114:B122)</f>
        <v>0</v>
      </c>
      <c r="C113" s="83">
        <f t="shared" si="7"/>
        <v>0</v>
      </c>
      <c r="D113" s="83">
        <f t="shared" si="7"/>
        <v>0</v>
      </c>
      <c r="E113" s="83">
        <f t="shared" si="7"/>
        <v>0</v>
      </c>
      <c r="F113" s="83">
        <f t="shared" si="7"/>
        <v>0</v>
      </c>
      <c r="G113" s="83">
        <f t="shared" si="7"/>
        <v>0</v>
      </c>
    </row>
    <row r="114" spans="1:7" x14ac:dyDescent="0.25">
      <c r="A114" s="85" t="s">
        <v>334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335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8">D115-E115</f>
        <v>0</v>
      </c>
    </row>
    <row r="116" spans="1:7" x14ac:dyDescent="0.25">
      <c r="A116" s="85" t="s">
        <v>336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8"/>
        <v>0</v>
      </c>
    </row>
    <row r="117" spans="1:7" x14ac:dyDescent="0.25">
      <c r="A117" s="85" t="s">
        <v>337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8"/>
        <v>0</v>
      </c>
    </row>
    <row r="118" spans="1:7" x14ac:dyDescent="0.25">
      <c r="A118" s="85" t="s">
        <v>338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8"/>
        <v>0</v>
      </c>
    </row>
    <row r="119" spans="1:7" x14ac:dyDescent="0.25">
      <c r="A119" s="85" t="s">
        <v>339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8"/>
        <v>0</v>
      </c>
    </row>
    <row r="120" spans="1:7" x14ac:dyDescent="0.25">
      <c r="A120" s="85" t="s">
        <v>340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8"/>
        <v>0</v>
      </c>
    </row>
    <row r="121" spans="1:7" x14ac:dyDescent="0.25">
      <c r="A121" s="85" t="s">
        <v>341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8"/>
        <v>0</v>
      </c>
    </row>
    <row r="122" spans="1:7" x14ac:dyDescent="0.25">
      <c r="A122" s="85" t="s">
        <v>342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8"/>
        <v>0</v>
      </c>
    </row>
    <row r="123" spans="1:7" x14ac:dyDescent="0.25">
      <c r="A123" s="84" t="s">
        <v>343</v>
      </c>
      <c r="B123" s="83">
        <f t="shared" ref="B123:G123" si="9">SUM(B124:B132)</f>
        <v>0</v>
      </c>
      <c r="C123" s="83">
        <f t="shared" si="9"/>
        <v>0</v>
      </c>
      <c r="D123" s="83">
        <f t="shared" si="9"/>
        <v>0</v>
      </c>
      <c r="E123" s="83">
        <f t="shared" si="9"/>
        <v>0</v>
      </c>
      <c r="F123" s="83">
        <f t="shared" si="9"/>
        <v>0</v>
      </c>
      <c r="G123" s="83">
        <f t="shared" si="9"/>
        <v>0</v>
      </c>
    </row>
    <row r="124" spans="1:7" x14ac:dyDescent="0.25">
      <c r="A124" s="85" t="s">
        <v>344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345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10">D125-E125</f>
        <v>0</v>
      </c>
    </row>
    <row r="126" spans="1:7" x14ac:dyDescent="0.25">
      <c r="A126" s="85" t="s">
        <v>346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10"/>
        <v>0</v>
      </c>
    </row>
    <row r="127" spans="1:7" x14ac:dyDescent="0.25">
      <c r="A127" s="85" t="s">
        <v>347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10"/>
        <v>0</v>
      </c>
    </row>
    <row r="128" spans="1:7" x14ac:dyDescent="0.25">
      <c r="A128" s="85" t="s">
        <v>348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10"/>
        <v>0</v>
      </c>
    </row>
    <row r="129" spans="1:7" x14ac:dyDescent="0.25">
      <c r="A129" s="85" t="s">
        <v>349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10"/>
        <v>0</v>
      </c>
    </row>
    <row r="130" spans="1:7" x14ac:dyDescent="0.25">
      <c r="A130" s="85" t="s">
        <v>350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10"/>
        <v>0</v>
      </c>
    </row>
    <row r="131" spans="1:7" x14ac:dyDescent="0.25">
      <c r="A131" s="85" t="s">
        <v>351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10"/>
        <v>0</v>
      </c>
    </row>
    <row r="132" spans="1:7" x14ac:dyDescent="0.25">
      <c r="A132" s="85" t="s">
        <v>352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10"/>
        <v>0</v>
      </c>
    </row>
    <row r="133" spans="1:7" x14ac:dyDescent="0.25">
      <c r="A133" s="84" t="s">
        <v>353</v>
      </c>
      <c r="B133" s="83">
        <f t="shared" ref="B133:G133" si="11">SUM(B134:B136)</f>
        <v>0</v>
      </c>
      <c r="C133" s="83">
        <f t="shared" si="11"/>
        <v>0</v>
      </c>
      <c r="D133" s="83">
        <f t="shared" si="11"/>
        <v>0</v>
      </c>
      <c r="E133" s="83">
        <f t="shared" si="11"/>
        <v>0</v>
      </c>
      <c r="F133" s="83">
        <f t="shared" si="11"/>
        <v>0</v>
      </c>
      <c r="G133" s="83">
        <f t="shared" si="11"/>
        <v>0</v>
      </c>
    </row>
    <row r="134" spans="1:7" x14ac:dyDescent="0.25">
      <c r="A134" s="85" t="s">
        <v>354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355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12">D135-E135</f>
        <v>0</v>
      </c>
    </row>
    <row r="136" spans="1:7" x14ac:dyDescent="0.25">
      <c r="A136" s="85" t="s">
        <v>356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12"/>
        <v>0</v>
      </c>
    </row>
    <row r="137" spans="1:7" x14ac:dyDescent="0.25">
      <c r="A137" s="84" t="s">
        <v>357</v>
      </c>
      <c r="B137" s="83">
        <f t="shared" ref="B137:G137" si="13">SUM(B138:B142,B144:B145)</f>
        <v>0</v>
      </c>
      <c r="C137" s="83">
        <f t="shared" si="13"/>
        <v>0</v>
      </c>
      <c r="D137" s="83">
        <f t="shared" si="13"/>
        <v>0</v>
      </c>
      <c r="E137" s="83">
        <f t="shared" si="13"/>
        <v>0</v>
      </c>
      <c r="F137" s="83">
        <f t="shared" si="13"/>
        <v>0</v>
      </c>
      <c r="G137" s="83">
        <f t="shared" si="13"/>
        <v>0</v>
      </c>
    </row>
    <row r="138" spans="1:7" x14ac:dyDescent="0.25">
      <c r="A138" s="85" t="s">
        <v>358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359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14">D139-E139</f>
        <v>0</v>
      </c>
    </row>
    <row r="140" spans="1:7" x14ac:dyDescent="0.25">
      <c r="A140" s="85" t="s">
        <v>360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14"/>
        <v>0</v>
      </c>
    </row>
    <row r="141" spans="1:7" x14ac:dyDescent="0.25">
      <c r="A141" s="85" t="s">
        <v>361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14"/>
        <v>0</v>
      </c>
    </row>
    <row r="142" spans="1:7" x14ac:dyDescent="0.25">
      <c r="A142" s="85" t="s">
        <v>362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14"/>
        <v>0</v>
      </c>
    </row>
    <row r="143" spans="1:7" x14ac:dyDescent="0.25">
      <c r="A143" s="85" t="s">
        <v>363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14"/>
        <v>0</v>
      </c>
    </row>
    <row r="144" spans="1:7" x14ac:dyDescent="0.25">
      <c r="A144" s="85" t="s">
        <v>364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14"/>
        <v>0</v>
      </c>
    </row>
    <row r="145" spans="1:7" x14ac:dyDescent="0.25">
      <c r="A145" s="85" t="s">
        <v>365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14"/>
        <v>0</v>
      </c>
    </row>
    <row r="146" spans="1:7" x14ac:dyDescent="0.25">
      <c r="A146" s="84" t="s">
        <v>366</v>
      </c>
      <c r="B146" s="83">
        <f t="shared" ref="B146:G146" si="15">SUM(B147:B149)</f>
        <v>0</v>
      </c>
      <c r="C146" s="83">
        <f t="shared" si="15"/>
        <v>0</v>
      </c>
      <c r="D146" s="83">
        <f t="shared" si="15"/>
        <v>0</v>
      </c>
      <c r="E146" s="83">
        <f t="shared" si="15"/>
        <v>0</v>
      </c>
      <c r="F146" s="83">
        <f t="shared" si="15"/>
        <v>0</v>
      </c>
      <c r="G146" s="83">
        <f t="shared" si="15"/>
        <v>0</v>
      </c>
    </row>
    <row r="147" spans="1:7" x14ac:dyDescent="0.25">
      <c r="A147" s="85" t="s">
        <v>367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368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16">D148-E148</f>
        <v>0</v>
      </c>
    </row>
    <row r="149" spans="1:7" x14ac:dyDescent="0.25">
      <c r="A149" s="85" t="s">
        <v>369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16"/>
        <v>0</v>
      </c>
    </row>
    <row r="150" spans="1:7" x14ac:dyDescent="0.25">
      <c r="A150" s="84" t="s">
        <v>370</v>
      </c>
      <c r="B150" s="83">
        <f t="shared" ref="B150:G150" si="17">SUM(B151:B157)</f>
        <v>0</v>
      </c>
      <c r="C150" s="83">
        <f t="shared" si="17"/>
        <v>0</v>
      </c>
      <c r="D150" s="83">
        <f t="shared" si="17"/>
        <v>0</v>
      </c>
      <c r="E150" s="83">
        <f t="shared" si="17"/>
        <v>0</v>
      </c>
      <c r="F150" s="83">
        <f t="shared" si="17"/>
        <v>0</v>
      </c>
      <c r="G150" s="83">
        <f t="shared" si="17"/>
        <v>0</v>
      </c>
    </row>
    <row r="151" spans="1:7" x14ac:dyDescent="0.25">
      <c r="A151" s="85" t="s">
        <v>371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372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18">D152-E152</f>
        <v>0</v>
      </c>
    </row>
    <row r="153" spans="1:7" x14ac:dyDescent="0.25">
      <c r="A153" s="85" t="s">
        <v>373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18"/>
        <v>0</v>
      </c>
    </row>
    <row r="154" spans="1:7" x14ac:dyDescent="0.25">
      <c r="A154" s="87" t="s">
        <v>374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18"/>
        <v>0</v>
      </c>
    </row>
    <row r="155" spans="1:7" x14ac:dyDescent="0.25">
      <c r="A155" s="85" t="s">
        <v>375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18"/>
        <v>0</v>
      </c>
    </row>
    <row r="156" spans="1:7" x14ac:dyDescent="0.25">
      <c r="A156" s="85" t="s">
        <v>376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18"/>
        <v>0</v>
      </c>
    </row>
    <row r="157" spans="1:7" x14ac:dyDescent="0.25">
      <c r="A157" s="85" t="s">
        <v>377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18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379</v>
      </c>
      <c r="B159" s="90">
        <f t="shared" ref="B159:G159" si="19">B9+B84</f>
        <v>5000935.0028440002</v>
      </c>
      <c r="C159" s="90">
        <f t="shared" si="19"/>
        <v>-5.8207660913467407E-11</v>
      </c>
      <c r="D159" s="90">
        <f t="shared" si="19"/>
        <v>5000935.0028440002</v>
      </c>
      <c r="E159" s="90">
        <f t="shared" si="19"/>
        <v>3406479.16</v>
      </c>
      <c r="F159" s="90">
        <f t="shared" si="19"/>
        <v>2620225.2999999998</v>
      </c>
      <c r="G159" s="90">
        <f t="shared" si="19"/>
        <v>1594455.8428440006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  <row r="162" spans="1:2" x14ac:dyDescent="0.25">
      <c r="A162" s="164" t="s">
        <v>606</v>
      </c>
      <c r="B162" s="16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83:F92 B94:F159 B93:C93 E93:F93 B9 D9:F9" unlockedFormula="1"/>
    <ignoredError sqref="G83:G159" formula="1" unlockedFormula="1"/>
    <ignoredError sqref="D93" formulaRange="1" unlocked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3"/>
  <sheetViews>
    <sheetView showGridLines="0" tabSelected="1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4" t="s">
        <v>380</v>
      </c>
      <c r="B1" s="175"/>
      <c r="C1" s="175"/>
      <c r="D1" s="175"/>
      <c r="E1" s="175"/>
      <c r="F1" s="175"/>
      <c r="G1" s="176"/>
    </row>
    <row r="2" spans="1:7" ht="15" customHeight="1" x14ac:dyDescent="0.25">
      <c r="A2" s="110" t="str">
        <f>'Formato 1'!A2</f>
        <v>Procuraduría Auxiliar de Protección a Niñas,Niños y Adolescentes del Municipio de León,Guanajuato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381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octubre al 31 de diciembre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25">
      <c r="A7" s="169" t="s">
        <v>4</v>
      </c>
      <c r="B7" s="171" t="s">
        <v>298</v>
      </c>
      <c r="C7" s="171"/>
      <c r="D7" s="171"/>
      <c r="E7" s="171"/>
      <c r="F7" s="171"/>
      <c r="G7" s="173" t="s">
        <v>299</v>
      </c>
    </row>
    <row r="8" spans="1:7" ht="30" x14ac:dyDescent="0.25">
      <c r="A8" s="170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172"/>
    </row>
    <row r="9" spans="1:7" ht="15.75" customHeight="1" x14ac:dyDescent="0.25">
      <c r="A9" s="26" t="s">
        <v>382</v>
      </c>
      <c r="B9" s="30">
        <f>SUM(B10:B17)</f>
        <v>0</v>
      </c>
      <c r="C9" s="30">
        <f t="shared" ref="C9:G9" si="0">SUM(C10:C17)</f>
        <v>0</v>
      </c>
      <c r="D9" s="30">
        <f t="shared" si="0"/>
        <v>0</v>
      </c>
      <c r="E9" s="30">
        <f t="shared" si="0"/>
        <v>0</v>
      </c>
      <c r="F9" s="30">
        <f t="shared" si="0"/>
        <v>0</v>
      </c>
      <c r="G9" s="30">
        <f t="shared" si="0"/>
        <v>0</v>
      </c>
    </row>
    <row r="10" spans="1:7" x14ac:dyDescent="0.25">
      <c r="A10" s="63" t="s">
        <v>383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63" t="s">
        <v>384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63" t="s">
        <v>385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63" t="s">
        <v>386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63" t="s">
        <v>387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63" t="s">
        <v>388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63" t="s">
        <v>389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63" t="s">
        <v>390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31" t="s">
        <v>150</v>
      </c>
      <c r="B18" s="49"/>
      <c r="C18" s="49"/>
      <c r="D18" s="49"/>
      <c r="E18" s="49"/>
      <c r="F18" s="49"/>
      <c r="G18" s="49"/>
    </row>
    <row r="19" spans="1:7" x14ac:dyDescent="0.25">
      <c r="A19" s="3" t="s">
        <v>391</v>
      </c>
      <c r="B19" s="4">
        <f>SUM(B20:B27)</f>
        <v>0</v>
      </c>
      <c r="C19" s="4">
        <f t="shared" ref="C19:G19" si="1">SUM(C20:C27)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63" t="s">
        <v>383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63" t="s">
        <v>384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63" t="s">
        <v>385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63" t="s">
        <v>386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63" t="s">
        <v>387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63" t="s">
        <v>388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63" t="s">
        <v>389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63" t="s">
        <v>390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31" t="s">
        <v>150</v>
      </c>
      <c r="B28" s="49"/>
      <c r="C28" s="49"/>
      <c r="D28" s="49"/>
      <c r="E28" s="49"/>
      <c r="F28" s="49"/>
      <c r="G28" s="49"/>
    </row>
    <row r="29" spans="1:7" x14ac:dyDescent="0.25">
      <c r="A29" s="3" t="s">
        <v>379</v>
      </c>
      <c r="B29" s="4">
        <f>SUM(B19,B9)</f>
        <v>0</v>
      </c>
      <c r="C29" s="4">
        <f t="shared" ref="C29:G29" si="2">SUM(C19,C9)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2" spans="1:7" x14ac:dyDescent="0.25">
      <c r="A32" t="s">
        <v>607</v>
      </c>
    </row>
    <row r="33" spans="1:2" x14ac:dyDescent="0.25">
      <c r="A33" s="164" t="s">
        <v>606</v>
      </c>
      <c r="B33" s="164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29" unlocked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81"/>
  <sheetViews>
    <sheetView showGridLines="0" topLeftCell="A29" zoomScale="75" zoomScaleNormal="75" workbookViewId="0">
      <selection activeCell="A49" sqref="A49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80" t="s">
        <v>392</v>
      </c>
      <c r="B1" s="181"/>
      <c r="C1" s="181"/>
      <c r="D1" s="181"/>
      <c r="E1" s="181"/>
      <c r="F1" s="181"/>
      <c r="G1" s="181"/>
    </row>
    <row r="2" spans="1:7" x14ac:dyDescent="0.25">
      <c r="A2" s="110" t="str">
        <f>'Formato 1'!A2</f>
        <v>Procuraduría Auxiliar de Protección a Niñas,Niños y Adolescentes del Municipio de León,Guanajuato</v>
      </c>
      <c r="B2" s="111"/>
      <c r="C2" s="111"/>
      <c r="D2" s="111"/>
      <c r="E2" s="111"/>
      <c r="F2" s="111"/>
      <c r="G2" s="112"/>
    </row>
    <row r="3" spans="1:7" x14ac:dyDescent="0.25">
      <c r="A3" s="113" t="s">
        <v>393</v>
      </c>
      <c r="B3" s="114"/>
      <c r="C3" s="114"/>
      <c r="D3" s="114"/>
      <c r="E3" s="114"/>
      <c r="F3" s="114"/>
      <c r="G3" s="115"/>
    </row>
    <row r="4" spans="1:7" x14ac:dyDescent="0.25">
      <c r="A4" s="113" t="s">
        <v>394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octubre al 31 de diciembre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69" t="s">
        <v>4</v>
      </c>
      <c r="B7" s="177" t="s">
        <v>298</v>
      </c>
      <c r="C7" s="178"/>
      <c r="D7" s="178"/>
      <c r="E7" s="178"/>
      <c r="F7" s="179"/>
      <c r="G7" s="173" t="s">
        <v>395</v>
      </c>
    </row>
    <row r="8" spans="1:7" ht="30" x14ac:dyDescent="0.25">
      <c r="A8" s="170"/>
      <c r="B8" s="25" t="s">
        <v>300</v>
      </c>
      <c r="C8" s="7" t="s">
        <v>396</v>
      </c>
      <c r="D8" s="25" t="s">
        <v>302</v>
      </c>
      <c r="E8" s="25" t="s">
        <v>186</v>
      </c>
      <c r="F8" s="32" t="s">
        <v>203</v>
      </c>
      <c r="G8" s="172"/>
    </row>
    <row r="9" spans="1:7" ht="16.5" customHeight="1" x14ac:dyDescent="0.25">
      <c r="A9" s="26" t="s">
        <v>397</v>
      </c>
      <c r="B9" s="30">
        <f>SUM(B10,B19,B27,B37)</f>
        <v>0</v>
      </c>
      <c r="C9" s="30">
        <f t="shared" ref="C9:G9" si="0">SUM(C10,C19,C27,C37)</f>
        <v>0</v>
      </c>
      <c r="D9" s="30">
        <f t="shared" si="0"/>
        <v>0</v>
      </c>
      <c r="E9" s="30">
        <f t="shared" si="0"/>
        <v>0</v>
      </c>
      <c r="F9" s="30">
        <f t="shared" si="0"/>
        <v>0</v>
      </c>
      <c r="G9" s="30">
        <f t="shared" si="0"/>
        <v>0</v>
      </c>
    </row>
    <row r="10" spans="1:7" ht="15" customHeight="1" x14ac:dyDescent="0.25">
      <c r="A10" s="58" t="s">
        <v>398</v>
      </c>
      <c r="B10" s="47">
        <f>SUM(B11:B18)</f>
        <v>0</v>
      </c>
      <c r="C10" s="47">
        <f t="shared" ref="C10:G10" si="1">SUM(C11:C18)</f>
        <v>0</v>
      </c>
      <c r="D10" s="47">
        <f t="shared" si="1"/>
        <v>0</v>
      </c>
      <c r="E10" s="47">
        <f t="shared" si="1"/>
        <v>0</v>
      </c>
      <c r="F10" s="47">
        <f t="shared" si="1"/>
        <v>0</v>
      </c>
      <c r="G10" s="47">
        <f t="shared" si="1"/>
        <v>0</v>
      </c>
    </row>
    <row r="11" spans="1:7" x14ac:dyDescent="0.25">
      <c r="A11" s="77" t="s">
        <v>399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400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401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402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403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25">
      <c r="A16" s="77" t="s">
        <v>404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405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406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407</v>
      </c>
      <c r="B19" s="47">
        <f>SUM(B20:B26)</f>
        <v>0</v>
      </c>
      <c r="C19" s="47">
        <f t="shared" ref="C19:G19" si="2">SUM(C20:C26)</f>
        <v>0</v>
      </c>
      <c r="D19" s="47">
        <f t="shared" si="2"/>
        <v>0</v>
      </c>
      <c r="E19" s="47">
        <f t="shared" si="2"/>
        <v>0</v>
      </c>
      <c r="F19" s="47">
        <f t="shared" si="2"/>
        <v>0</v>
      </c>
      <c r="G19" s="47">
        <f t="shared" si="2"/>
        <v>0</v>
      </c>
    </row>
    <row r="20" spans="1:7" x14ac:dyDescent="0.25">
      <c r="A20" s="77" t="s">
        <v>408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409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25">
      <c r="A22" s="77" t="s">
        <v>410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411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77" t="s">
        <v>412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413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77" t="s">
        <v>414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415</v>
      </c>
      <c r="B27" s="47">
        <f>SUM(B28:B36)</f>
        <v>0</v>
      </c>
      <c r="C27" s="47">
        <f t="shared" ref="C27:G27" si="3">SUM(C28:C36)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</row>
    <row r="28" spans="1:7" x14ac:dyDescent="0.25">
      <c r="A28" s="80" t="s">
        <v>416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417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418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419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420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421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422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423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424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425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25">
      <c r="A38" s="80" t="s">
        <v>426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427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428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429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430</v>
      </c>
      <c r="B43" s="4">
        <f>SUM(B44,B53,B61,B71)</f>
        <v>0</v>
      </c>
      <c r="C43" s="4">
        <f t="shared" ref="C43:G43" si="5">SUM(C44,C53,C61,C71)</f>
        <v>0</v>
      </c>
      <c r="D43" s="4">
        <f t="shared" si="5"/>
        <v>0</v>
      </c>
      <c r="E43" s="4">
        <f t="shared" si="5"/>
        <v>0</v>
      </c>
      <c r="F43" s="4">
        <f t="shared" si="5"/>
        <v>0</v>
      </c>
      <c r="G43" s="4">
        <f t="shared" si="5"/>
        <v>0</v>
      </c>
    </row>
    <row r="44" spans="1:7" x14ac:dyDescent="0.25">
      <c r="A44" s="58" t="s">
        <v>398</v>
      </c>
      <c r="B44" s="47">
        <f>SUM(B45:B52)</f>
        <v>0</v>
      </c>
      <c r="C44" s="47">
        <f t="shared" ref="C44:G44" si="6">SUM(C45:C52)</f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</row>
    <row r="45" spans="1:7" x14ac:dyDescent="0.25">
      <c r="A45" s="80" t="s">
        <v>399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400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401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402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403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404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405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406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407</v>
      </c>
      <c r="B53" s="47">
        <f>SUM(B54:B60)</f>
        <v>0</v>
      </c>
      <c r="C53" s="47">
        <f t="shared" ref="C53:G53" si="7">SUM(C54:C60)</f>
        <v>0</v>
      </c>
      <c r="D53" s="47">
        <f t="shared" si="7"/>
        <v>0</v>
      </c>
      <c r="E53" s="47">
        <f t="shared" si="7"/>
        <v>0</v>
      </c>
      <c r="F53" s="47">
        <f t="shared" si="7"/>
        <v>0</v>
      </c>
      <c r="G53" s="47">
        <f t="shared" si="7"/>
        <v>0</v>
      </c>
    </row>
    <row r="54" spans="1:7" x14ac:dyDescent="0.25">
      <c r="A54" s="80" t="s">
        <v>408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409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410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411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412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413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414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415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 x14ac:dyDescent="0.25">
      <c r="A62" s="80" t="s">
        <v>416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417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418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419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420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421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422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423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424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425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x14ac:dyDescent="0.25">
      <c r="A72" s="80" t="s">
        <v>426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427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428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429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379</v>
      </c>
      <c r="B77" s="4">
        <f>B43+B9</f>
        <v>0</v>
      </c>
      <c r="C77" s="4">
        <f t="shared" ref="C77:G77" si="10">C43+C9</f>
        <v>0</v>
      </c>
      <c r="D77" s="4">
        <f t="shared" si="10"/>
        <v>0</v>
      </c>
      <c r="E77" s="4">
        <f t="shared" si="10"/>
        <v>0</v>
      </c>
      <c r="F77" s="4">
        <f t="shared" si="10"/>
        <v>0</v>
      </c>
      <c r="G77" s="4">
        <f t="shared" si="10"/>
        <v>0</v>
      </c>
    </row>
    <row r="78" spans="1:7" x14ac:dyDescent="0.25">
      <c r="A78" s="55"/>
      <c r="B78" s="82"/>
      <c r="C78" s="82"/>
      <c r="D78" s="82"/>
      <c r="E78" s="82"/>
      <c r="F78" s="82"/>
      <c r="G78" s="82"/>
    </row>
    <row r="80" spans="1:7" x14ac:dyDescent="0.25">
      <c r="A80" t="s">
        <v>607</v>
      </c>
    </row>
    <row r="81" spans="1:2" x14ac:dyDescent="0.25">
      <c r="A81" s="164" t="s">
        <v>606</v>
      </c>
      <c r="B81" s="164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77" unlocked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7"/>
  <sheetViews>
    <sheetView showGridLines="0" zoomScale="75" zoomScaleNormal="75" workbookViewId="0">
      <selection activeCell="A9" sqref="A9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74" t="s">
        <v>431</v>
      </c>
      <c r="B1" s="166"/>
      <c r="C1" s="166"/>
      <c r="D1" s="166"/>
      <c r="E1" s="166"/>
      <c r="F1" s="166"/>
      <c r="G1" s="167"/>
    </row>
    <row r="2" spans="1:7" x14ac:dyDescent="0.25">
      <c r="A2" s="110" t="str">
        <f>'Formato 1'!A2</f>
        <v>Procuraduría Auxiliar de Protección a Niñas,Niños y Adolescentes del Municipio de León,Guanajuato</v>
      </c>
      <c r="B2" s="111"/>
      <c r="C2" s="111"/>
      <c r="D2" s="111"/>
      <c r="E2" s="111"/>
      <c r="F2" s="111"/>
      <c r="G2" s="112"/>
    </row>
    <row r="3" spans="1:7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x14ac:dyDescent="0.25">
      <c r="A4" s="113" t="s">
        <v>432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octubre al 31 de diciembre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x14ac:dyDescent="0.25">
      <c r="A7" s="169" t="s">
        <v>433</v>
      </c>
      <c r="B7" s="172" t="s">
        <v>298</v>
      </c>
      <c r="C7" s="172"/>
      <c r="D7" s="172"/>
      <c r="E7" s="172"/>
      <c r="F7" s="172"/>
      <c r="G7" s="172" t="s">
        <v>299</v>
      </c>
    </row>
    <row r="8" spans="1:7" ht="30" x14ac:dyDescent="0.25">
      <c r="A8" s="170"/>
      <c r="B8" s="7" t="s">
        <v>300</v>
      </c>
      <c r="C8" s="33" t="s">
        <v>396</v>
      </c>
      <c r="D8" s="33" t="s">
        <v>231</v>
      </c>
      <c r="E8" s="33" t="s">
        <v>186</v>
      </c>
      <c r="F8" s="33" t="s">
        <v>203</v>
      </c>
      <c r="G8" s="182"/>
    </row>
    <row r="9" spans="1:7" ht="15.75" customHeight="1" x14ac:dyDescent="0.25">
      <c r="A9" s="26" t="s">
        <v>434</v>
      </c>
      <c r="B9" s="119">
        <f>SUM(B10,B11,B12,B15,B16,B19)</f>
        <v>0</v>
      </c>
      <c r="C9" s="119">
        <f t="shared" ref="C9:G9" si="0">SUM(C10,C11,C12,C15,C16,C19)</f>
        <v>0</v>
      </c>
      <c r="D9" s="119">
        <f t="shared" si="0"/>
        <v>0</v>
      </c>
      <c r="E9" s="119">
        <f t="shared" si="0"/>
        <v>0</v>
      </c>
      <c r="F9" s="119">
        <f t="shared" si="0"/>
        <v>0</v>
      </c>
      <c r="G9" s="119">
        <f t="shared" si="0"/>
        <v>0</v>
      </c>
    </row>
    <row r="10" spans="1:7" x14ac:dyDescent="0.25">
      <c r="A10" s="58" t="s">
        <v>435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6">
        <f>D10-E10</f>
        <v>0</v>
      </c>
    </row>
    <row r="11" spans="1:7" ht="15.75" customHeight="1" x14ac:dyDescent="0.25">
      <c r="A11" s="58" t="s">
        <v>436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437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438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439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440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441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442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443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444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445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435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436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437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438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439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440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441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442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443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444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446</v>
      </c>
      <c r="B33" s="119">
        <f>B21+B9</f>
        <v>0</v>
      </c>
      <c r="C33" s="119">
        <f t="shared" ref="C33:G33" si="8">C21+C9</f>
        <v>0</v>
      </c>
      <c r="D33" s="119">
        <f t="shared" si="8"/>
        <v>0</v>
      </c>
      <c r="E33" s="119">
        <f t="shared" si="8"/>
        <v>0</v>
      </c>
      <c r="F33" s="119">
        <f t="shared" si="8"/>
        <v>0</v>
      </c>
      <c r="G33" s="119">
        <f t="shared" si="8"/>
        <v>0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  <row r="36" spans="1:7" x14ac:dyDescent="0.25">
      <c r="A36" t="s">
        <v>607</v>
      </c>
    </row>
    <row r="37" spans="1:7" x14ac:dyDescent="0.25">
      <c r="A37" s="164" t="s">
        <v>606</v>
      </c>
      <c r="B37" s="164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1 B34:G34 B12:F33" unlockedFormula="1"/>
    <ignoredError sqref="G12:G33" formula="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JORGE MORENO</cp:lastModifiedBy>
  <cp:revision/>
  <cp:lastPrinted>2024-03-20T14:35:03Z</cp:lastPrinted>
  <dcterms:created xsi:type="dcterms:W3CDTF">2023-03-16T22:14:51Z</dcterms:created>
  <dcterms:modified xsi:type="dcterms:W3CDTF">2025-02-16T23:27:08Z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